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45" windowWidth="15480" windowHeight="9210"/>
  </bookViews>
  <sheets>
    <sheet name="Tabelle1" sheetId="1" r:id="rId1"/>
  </sheets>
  <calcPr calcId="125725" iterateCount="1" iterateDelta="1E-4"/>
</workbook>
</file>

<file path=xl/calcChain.xml><?xml version="1.0" encoding="utf-8"?>
<calcChain xmlns="http://schemas.openxmlformats.org/spreadsheetml/2006/main">
  <c r="Q50" i="1"/>
  <c r="Q46"/>
  <c r="Q42"/>
  <c r="Q38"/>
  <c r="Q34"/>
  <c r="Q30"/>
  <c r="O28" l="1"/>
  <c r="B202"/>
  <c r="C202"/>
  <c r="D202"/>
  <c r="O50" s="1"/>
  <c r="J1"/>
  <c r="U3"/>
  <c r="O3"/>
  <c r="U2"/>
  <c r="O2" l="1"/>
  <c r="G27"/>
  <c r="D1"/>
  <c r="B182"/>
  <c r="D182" s="1"/>
  <c r="C182"/>
  <c r="B183"/>
  <c r="D183" s="1"/>
  <c r="C183"/>
  <c r="B184"/>
  <c r="D184" s="1"/>
  <c r="C184"/>
  <c r="B185"/>
  <c r="D185" s="1"/>
  <c r="C185"/>
  <c r="B186"/>
  <c r="D186" s="1"/>
  <c r="C186"/>
  <c r="B187"/>
  <c r="D187" s="1"/>
  <c r="C187"/>
  <c r="B188"/>
  <c r="D188" s="1"/>
  <c r="C188"/>
  <c r="B189"/>
  <c r="D189" s="1"/>
  <c r="C189"/>
  <c r="B190"/>
  <c r="D190" s="1"/>
  <c r="C190"/>
  <c r="B191"/>
  <c r="D191" s="1"/>
  <c r="C191"/>
  <c r="B192"/>
  <c r="D192" s="1"/>
  <c r="C192"/>
  <c r="B193"/>
  <c r="D193" s="1"/>
  <c r="C193"/>
  <c r="B194"/>
  <c r="D194" s="1"/>
  <c r="C194"/>
  <c r="B195"/>
  <c r="D195" s="1"/>
  <c r="C195"/>
  <c r="B196"/>
  <c r="D196" s="1"/>
  <c r="C196"/>
  <c r="B197"/>
  <c r="D197" s="1"/>
  <c r="C197"/>
  <c r="B198"/>
  <c r="D198" s="1"/>
  <c r="C198"/>
  <c r="B199"/>
  <c r="D199" s="1"/>
  <c r="C199"/>
  <c r="B200"/>
  <c r="D200" s="1"/>
  <c r="C200"/>
  <c r="B201"/>
  <c r="D201" s="1"/>
  <c r="O49" s="1"/>
  <c r="C201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2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O51" l="1"/>
  <c r="P51" s="1"/>
  <c r="P49"/>
  <c r="E2"/>
  <c r="E202" s="1"/>
  <c r="R50" s="1"/>
  <c r="D181"/>
  <c r="D179"/>
  <c r="D177"/>
  <c r="D175"/>
  <c r="D173"/>
  <c r="D171"/>
  <c r="D169"/>
  <c r="D167"/>
  <c r="D165"/>
  <c r="D163"/>
  <c r="D161"/>
  <c r="D159"/>
  <c r="D157"/>
  <c r="D155"/>
  <c r="D153"/>
  <c r="D151"/>
  <c r="D149"/>
  <c r="D147"/>
  <c r="D145"/>
  <c r="D143"/>
  <c r="D141"/>
  <c r="D139"/>
  <c r="D137"/>
  <c r="D135"/>
  <c r="D133"/>
  <c r="D131"/>
  <c r="D129"/>
  <c r="D127"/>
  <c r="D125"/>
  <c r="D123"/>
  <c r="D121"/>
  <c r="D119"/>
  <c r="D117"/>
  <c r="D115"/>
  <c r="D113"/>
  <c r="D111"/>
  <c r="D109"/>
  <c r="D107"/>
  <c r="D105"/>
  <c r="D103"/>
  <c r="D101"/>
  <c r="O45" s="1"/>
  <c r="P45" s="1"/>
  <c r="D99"/>
  <c r="D97"/>
  <c r="D95"/>
  <c r="D93"/>
  <c r="D91"/>
  <c r="D89"/>
  <c r="D87"/>
  <c r="D85"/>
  <c r="D83"/>
  <c r="D81"/>
  <c r="D79"/>
  <c r="D77"/>
  <c r="D75"/>
  <c r="D73"/>
  <c r="D71"/>
  <c r="D69"/>
  <c r="D67"/>
  <c r="D65"/>
  <c r="D63"/>
  <c r="D61"/>
  <c r="D59"/>
  <c r="D57"/>
  <c r="D55"/>
  <c r="D53"/>
  <c r="O41" s="1"/>
  <c r="P41" s="1"/>
  <c r="D51"/>
  <c r="D49"/>
  <c r="D47"/>
  <c r="O38" s="1"/>
  <c r="D45"/>
  <c r="D43"/>
  <c r="D41"/>
  <c r="D39"/>
  <c r="D37"/>
  <c r="D35"/>
  <c r="D33"/>
  <c r="D31"/>
  <c r="O33" s="1"/>
  <c r="P33" s="1"/>
  <c r="D29"/>
  <c r="D27"/>
  <c r="D25"/>
  <c r="D23"/>
  <c r="D21"/>
  <c r="D19"/>
  <c r="D17"/>
  <c r="D15"/>
  <c r="D13"/>
  <c r="D11"/>
  <c r="D9"/>
  <c r="D7"/>
  <c r="D5"/>
  <c r="D3"/>
  <c r="D2"/>
  <c r="D180"/>
  <c r="D178"/>
  <c r="D176"/>
  <c r="D174"/>
  <c r="D172"/>
  <c r="D170"/>
  <c r="D168"/>
  <c r="D166"/>
  <c r="D164"/>
  <c r="D162"/>
  <c r="D160"/>
  <c r="D158"/>
  <c r="D156"/>
  <c r="D154"/>
  <c r="D152"/>
  <c r="D150"/>
  <c r="D148"/>
  <c r="D146"/>
  <c r="D144"/>
  <c r="D142"/>
  <c r="D140"/>
  <c r="D138"/>
  <c r="D136"/>
  <c r="D134"/>
  <c r="D132"/>
  <c r="D130"/>
  <c r="D128"/>
  <c r="D126"/>
  <c r="D124"/>
  <c r="D122"/>
  <c r="D120"/>
  <c r="D118"/>
  <c r="D116"/>
  <c r="D114"/>
  <c r="D112"/>
  <c r="D110"/>
  <c r="D108"/>
  <c r="D106"/>
  <c r="D104"/>
  <c r="D102"/>
  <c r="O46" s="1"/>
  <c r="D100"/>
  <c r="D98"/>
  <c r="D96"/>
  <c r="D94"/>
  <c r="D92"/>
  <c r="D90"/>
  <c r="D88"/>
  <c r="D86"/>
  <c r="D84"/>
  <c r="D82"/>
  <c r="D80"/>
  <c r="D78"/>
  <c r="D76"/>
  <c r="D74"/>
  <c r="D72"/>
  <c r="D70"/>
  <c r="D68"/>
  <c r="D66"/>
  <c r="D64"/>
  <c r="D62"/>
  <c r="D60"/>
  <c r="D58"/>
  <c r="D56"/>
  <c r="D54"/>
  <c r="O42" s="1"/>
  <c r="D52"/>
  <c r="D50"/>
  <c r="D48"/>
  <c r="D46"/>
  <c r="O37" s="1"/>
  <c r="P37" s="1"/>
  <c r="D44"/>
  <c r="D42"/>
  <c r="D40"/>
  <c r="D38"/>
  <c r="D36"/>
  <c r="D34"/>
  <c r="D32"/>
  <c r="O34" s="1"/>
  <c r="D30"/>
  <c r="D28"/>
  <c r="D26"/>
  <c r="D24"/>
  <c r="D22"/>
  <c r="D20"/>
  <c r="D18"/>
  <c r="D16"/>
  <c r="O29" s="1"/>
  <c r="D14"/>
  <c r="D12"/>
  <c r="D10"/>
  <c r="D8"/>
  <c r="D6"/>
  <c r="D4"/>
  <c r="E4"/>
  <c r="E8"/>
  <c r="E12"/>
  <c r="E16"/>
  <c r="E20"/>
  <c r="E24"/>
  <c r="E28"/>
  <c r="E32"/>
  <c r="R34" s="1"/>
  <c r="E36"/>
  <c r="E40"/>
  <c r="E42"/>
  <c r="E44"/>
  <c r="E46"/>
  <c r="R37" s="1"/>
  <c r="E48"/>
  <c r="E50"/>
  <c r="E52"/>
  <c r="E54"/>
  <c r="R42" s="1"/>
  <c r="E56"/>
  <c r="E58"/>
  <c r="E60"/>
  <c r="E62"/>
  <c r="E64"/>
  <c r="E66"/>
  <c r="E68"/>
  <c r="E70"/>
  <c r="E72"/>
  <c r="E74"/>
  <c r="E76"/>
  <c r="E78"/>
  <c r="E80"/>
  <c r="E82"/>
  <c r="E84"/>
  <c r="E86"/>
  <c r="E88"/>
  <c r="E90"/>
  <c r="E92"/>
  <c r="E94"/>
  <c r="E96"/>
  <c r="E98"/>
  <c r="E100"/>
  <c r="E102"/>
  <c r="R46" s="1"/>
  <c r="E104"/>
  <c r="E106"/>
  <c r="E108"/>
  <c r="E110"/>
  <c r="E112"/>
  <c r="E114"/>
  <c r="E116"/>
  <c r="E118"/>
  <c r="E120"/>
  <c r="E122"/>
  <c r="E124"/>
  <c r="E126"/>
  <c r="E128"/>
  <c r="E130"/>
  <c r="E132"/>
  <c r="E134"/>
  <c r="E136"/>
  <c r="E138"/>
  <c r="E140"/>
  <c r="E142"/>
  <c r="E144"/>
  <c r="E146"/>
  <c r="E148"/>
  <c r="E150"/>
  <c r="E152"/>
  <c r="E154"/>
  <c r="E156"/>
  <c r="E158"/>
  <c r="E160"/>
  <c r="E162"/>
  <c r="E164"/>
  <c r="E166"/>
  <c r="E168"/>
  <c r="E170"/>
  <c r="E172"/>
  <c r="E174"/>
  <c r="E176"/>
  <c r="E178"/>
  <c r="E180"/>
  <c r="E182"/>
  <c r="E184"/>
  <c r="E186"/>
  <c r="E188"/>
  <c r="E190"/>
  <c r="E192"/>
  <c r="E194"/>
  <c r="E196"/>
  <c r="E198"/>
  <c r="E200"/>
  <c r="E3"/>
  <c r="E5"/>
  <c r="E7"/>
  <c r="E9"/>
  <c r="E11"/>
  <c r="E13"/>
  <c r="E15"/>
  <c r="E17"/>
  <c r="E19"/>
  <c r="E21"/>
  <c r="E23"/>
  <c r="E25"/>
  <c r="E27"/>
  <c r="E29"/>
  <c r="E31"/>
  <c r="R33" s="1"/>
  <c r="E33"/>
  <c r="E35"/>
  <c r="E37"/>
  <c r="E39"/>
  <c r="E41"/>
  <c r="E43"/>
  <c r="E45"/>
  <c r="E47"/>
  <c r="R38" s="1"/>
  <c r="E49"/>
  <c r="E51"/>
  <c r="E53"/>
  <c r="R41" s="1"/>
  <c r="E55"/>
  <c r="E57"/>
  <c r="E59"/>
  <c r="E61"/>
  <c r="E63"/>
  <c r="E65"/>
  <c r="E67"/>
  <c r="E69"/>
  <c r="E71"/>
  <c r="E73"/>
  <c r="E75"/>
  <c r="E77"/>
  <c r="E79"/>
  <c r="E81"/>
  <c r="E83"/>
  <c r="E85"/>
  <c r="E87"/>
  <c r="E89"/>
  <c r="E91"/>
  <c r="E93"/>
  <c r="E95"/>
  <c r="E97"/>
  <c r="E99"/>
  <c r="E101"/>
  <c r="E103"/>
  <c r="E105"/>
  <c r="E107"/>
  <c r="E109"/>
  <c r="E111"/>
  <c r="E113"/>
  <c r="E115"/>
  <c r="E117"/>
  <c r="E119"/>
  <c r="E121"/>
  <c r="E123"/>
  <c r="E125"/>
  <c r="E127"/>
  <c r="E129"/>
  <c r="E131"/>
  <c r="E133"/>
  <c r="E135"/>
  <c r="E137"/>
  <c r="E139"/>
  <c r="E141"/>
  <c r="E143"/>
  <c r="E145"/>
  <c r="E147"/>
  <c r="E149"/>
  <c r="E151"/>
  <c r="E153"/>
  <c r="E155"/>
  <c r="E157"/>
  <c r="E159"/>
  <c r="E161"/>
  <c r="E163"/>
  <c r="E165"/>
  <c r="E167"/>
  <c r="E169"/>
  <c r="E171"/>
  <c r="E173"/>
  <c r="E175"/>
  <c r="E177"/>
  <c r="E179"/>
  <c r="E181"/>
  <c r="E183"/>
  <c r="E185"/>
  <c r="E187"/>
  <c r="E189"/>
  <c r="E191"/>
  <c r="E193"/>
  <c r="E195"/>
  <c r="E197"/>
  <c r="E199"/>
  <c r="E201"/>
  <c r="R29" l="1"/>
  <c r="O30"/>
  <c r="R49"/>
  <c r="R51" s="1"/>
  <c r="R43"/>
  <c r="R45"/>
  <c r="R47" s="1"/>
  <c r="O39"/>
  <c r="P39" s="1"/>
  <c r="R39"/>
  <c r="P29"/>
  <c r="O47"/>
  <c r="P47" s="1"/>
  <c r="R35"/>
  <c r="E38"/>
  <c r="E34"/>
  <c r="E30"/>
  <c r="E26"/>
  <c r="E22"/>
  <c r="R30" s="1"/>
  <c r="E18"/>
  <c r="E14"/>
  <c r="E10"/>
  <c r="E6"/>
  <c r="O31"/>
  <c r="P31" s="1"/>
  <c r="O43"/>
  <c r="P43" s="1"/>
  <c r="O35"/>
  <c r="P35" s="1"/>
  <c r="R31" l="1"/>
</calcChain>
</file>

<file path=xl/comments1.xml><?xml version="1.0" encoding="utf-8"?>
<comments xmlns="http://schemas.openxmlformats.org/spreadsheetml/2006/main">
  <authors>
    <author>WF</author>
  </authors>
  <commentList>
    <comment ref="M1" authorId="0">
      <text>
        <r>
          <rPr>
            <b/>
            <sz val="8"/>
            <color indexed="81"/>
            <rFont val="Tahoma"/>
            <family val="2"/>
          </rPr>
          <t>S = Splittingtabelle
alles andere: Grundtabelle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<sst xmlns="http://schemas.openxmlformats.org/spreadsheetml/2006/main" count="39" uniqueCount="33">
  <si>
    <t>Grund</t>
  </si>
  <si>
    <t>Splitt.</t>
  </si>
  <si>
    <t>Steuertarif 2013</t>
  </si>
  <si>
    <t>linear</t>
  </si>
  <si>
    <t>+ 5,5 % Soli</t>
  </si>
  <si>
    <t>"</t>
  </si>
  <si>
    <t xml:space="preserve">  zu versteuerndes Einkommen</t>
  </si>
  <si>
    <t xml:space="preserve">  Grundtabelle</t>
  </si>
  <si>
    <t xml:space="preserve">  Splittingtabelle</t>
  </si>
  <si>
    <t>https://www.bmf-steuerrechner.de/ekst/ekst.jsp</t>
  </si>
  <si>
    <t>a) bis 8.130 Euro:</t>
  </si>
  <si>
    <t>a) bis 8.354 Euro:</t>
  </si>
  <si>
    <t>ESt=0</t>
  </si>
  <si>
    <t>b) von 8.131 Euro bis 13.469 Euro:</t>
  </si>
  <si>
    <t>b) von 8.355 Euro bis 13.469 Euro:</t>
  </si>
  <si>
    <t>ESt=(933,70*Y + 1.400)*Y</t>
  </si>
  <si>
    <t>ESt=(974.58*Y + 1.400)*Y</t>
  </si>
  <si>
    <t>Y=(zvE - 8.130)/10.000</t>
  </si>
  <si>
    <t>Y=(zvE - 8.354)/10.000</t>
  </si>
  <si>
    <t>c) von 13.470 Euro bis 52.881 Euro:</t>
  </si>
  <si>
    <t>ESt=(228,74*Y + 2.397)*Y + 1.014</t>
  </si>
  <si>
    <t>ESt=(228,74*Y + 2.397)*Y + 971</t>
  </si>
  <si>
    <t>Y=(zvE - 13.469)/10.000</t>
  </si>
  <si>
    <t>d) von 52.882 Euro bis 250.730 Euro:</t>
  </si>
  <si>
    <t>ESt=0,42*zvE - 8.196</t>
  </si>
  <si>
    <t>ESt=0,42*zvE - 8.239</t>
  </si>
  <si>
    <t>e) ab 250.731 Euro:</t>
  </si>
  <si>
    <t>ESt=0,45*zvE - 15718</t>
  </si>
  <si>
    <t>ESt=0,45*zvE - 15.761</t>
  </si>
  <si>
    <t>"Bauch"</t>
  </si>
  <si>
    <t>Gehalt</t>
  </si>
  <si>
    <t>Grund / Splittung</t>
  </si>
  <si>
    <t>%</t>
  </si>
</sst>
</file>

<file path=xl/styles.xml><?xml version="1.0" encoding="utf-8"?>
<styleSheet xmlns="http://schemas.openxmlformats.org/spreadsheetml/2006/main">
  <numFmts count="2">
    <numFmt numFmtId="164" formatCode=";;;"/>
    <numFmt numFmtId="165" formatCode="#,##0_ ;[Red]\-#,##0\ "/>
  </numFmts>
  <fonts count="17">
    <font>
      <sz val="11"/>
      <name val="Arial"/>
    </font>
    <font>
      <b/>
      <sz val="11"/>
      <name val="Arial"/>
      <family val="2"/>
    </font>
    <font>
      <sz val="11"/>
      <name val="Arial"/>
      <family val="2"/>
    </font>
    <font>
      <sz val="11"/>
      <color indexed="12"/>
      <name val="Arial"/>
      <family val="2"/>
    </font>
    <font>
      <b/>
      <sz val="11"/>
      <color indexed="12"/>
      <name val="Arial"/>
      <family val="2"/>
    </font>
    <font>
      <b/>
      <sz val="11"/>
      <color indexed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Arial"/>
      <family val="2"/>
    </font>
    <font>
      <sz val="10"/>
      <name val="MS Sans Serif"/>
      <family val="2"/>
    </font>
    <font>
      <sz val="11"/>
      <color rgb="FF0070C0"/>
      <name val="Arial"/>
      <family val="2"/>
    </font>
    <font>
      <sz val="8"/>
      <name val="Arial"/>
      <family val="2"/>
    </font>
    <font>
      <u/>
      <sz val="13.2"/>
      <color theme="10"/>
      <name val="Arial"/>
      <family val="2"/>
    </font>
    <font>
      <b/>
      <sz val="8"/>
      <color rgb="FFFF0000"/>
      <name val="Arial"/>
      <family val="2"/>
    </font>
    <font>
      <sz val="11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8" fillId="0" borderId="0"/>
    <xf numFmtId="0" fontId="9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2" fillId="0" borderId="0" xfId="1" applyNumberFormat="1" applyFont="1"/>
    <xf numFmtId="0" fontId="2" fillId="0" borderId="0" xfId="1" applyFont="1"/>
    <xf numFmtId="3" fontId="0" fillId="0" borderId="0" xfId="1" applyNumberFormat="1" applyFont="1"/>
    <xf numFmtId="2" fontId="0" fillId="0" borderId="0" xfId="1" applyNumberFormat="1" applyFont="1"/>
    <xf numFmtId="0" fontId="1" fillId="0" borderId="0" xfId="1" applyFont="1"/>
    <xf numFmtId="0" fontId="0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2" fontId="0" fillId="0" borderId="0" xfId="1" applyNumberFormat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164" fontId="2" fillId="2" borderId="0" xfId="1" applyNumberFormat="1" applyFont="1" applyFill="1" applyAlignment="1">
      <alignment horizontal="center"/>
    </xf>
    <xf numFmtId="164" fontId="2" fillId="0" borderId="0" xfId="1" applyNumberFormat="1" applyFont="1" applyAlignment="1">
      <alignment horizontal="center" vertical="center"/>
    </xf>
    <xf numFmtId="0" fontId="2" fillId="0" borderId="0" xfId="2" applyFont="1" applyFill="1"/>
    <xf numFmtId="3" fontId="1" fillId="0" borderId="0" xfId="1" applyNumberFormat="1" applyFont="1"/>
    <xf numFmtId="0" fontId="1" fillId="0" borderId="0" xfId="2" applyFont="1" applyFill="1"/>
    <xf numFmtId="0" fontId="1" fillId="0" borderId="0" xfId="2" quotePrefix="1" applyFont="1" applyFill="1" applyAlignment="1">
      <alignment horizontal="right"/>
    </xf>
    <xf numFmtId="3" fontId="1" fillId="2" borderId="0" xfId="1" applyNumberFormat="1" applyFont="1" applyFill="1" applyAlignment="1">
      <alignment horizontal="right" vertical="center"/>
    </xf>
    <xf numFmtId="0" fontId="10" fillId="0" borderId="0" xfId="1" applyFont="1" applyAlignment="1">
      <alignment vertical="center"/>
    </xf>
    <xf numFmtId="3" fontId="11" fillId="0" borderId="0" xfId="1" applyNumberFormat="1" applyFont="1"/>
    <xf numFmtId="0" fontId="13" fillId="0" borderId="0" xfId="3" applyFont="1" applyAlignment="1" applyProtection="1">
      <alignment horizontal="center" vertical="center"/>
    </xf>
    <xf numFmtId="0" fontId="14" fillId="0" borderId="0" xfId="0" applyFont="1"/>
    <xf numFmtId="3" fontId="0" fillId="0" borderId="0" xfId="0" applyNumberFormat="1"/>
    <xf numFmtId="165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right" vertical="center"/>
    </xf>
    <xf numFmtId="0" fontId="1" fillId="0" borderId="0" xfId="2" applyFont="1" applyFill="1" applyAlignment="1" applyProtection="1">
      <alignment horizontal="center"/>
      <protection hidden="1"/>
    </xf>
    <xf numFmtId="3" fontId="2" fillId="2" borderId="0" xfId="1" applyNumberFormat="1" applyFont="1" applyFill="1" applyAlignment="1">
      <alignment horizontal="right" vertical="center"/>
    </xf>
  </cellXfs>
  <cellStyles count="4">
    <cellStyle name="%" xfId="1"/>
    <cellStyle name="Hyperlink" xfId="3" builtinId="8"/>
    <cellStyle name="Standard" xfId="0" builtinId="0"/>
    <cellStyle name="Standard_Ein.-Ausg." xfId="2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777803337246819"/>
          <c:y val="0.10610079575596817"/>
          <c:w val="0.79555728202535159"/>
          <c:h val="0.75066312997347484"/>
        </c:manualLayout>
      </c:layout>
      <c:scatterChart>
        <c:scatterStyle val="smoothMarker"/>
        <c:ser>
          <c:idx val="0"/>
          <c:order val="0"/>
          <c:tx>
            <c:v>Grund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Tabelle1!$A$1:$A$201</c:f>
              <c:numCache>
                <c:formatCode>#,##0</c:formatCode>
                <c:ptCount val="201"/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</c:numCache>
            </c:numRef>
          </c:xVal>
          <c:yVal>
            <c:numRef>
              <c:f>Tabelle1!$B$1:$B$201</c:f>
              <c:numCache>
                <c:formatCode>#,##0</c:formatCode>
                <c:ptCount val="2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128</c:v>
                </c:pt>
                <c:pt idx="10">
                  <c:v>294</c:v>
                </c:pt>
                <c:pt idx="11">
                  <c:v>478</c:v>
                </c:pt>
                <c:pt idx="12">
                  <c:v>681</c:v>
                </c:pt>
                <c:pt idx="13">
                  <c:v>903</c:v>
                </c:pt>
                <c:pt idx="14">
                  <c:v>1141</c:v>
                </c:pt>
                <c:pt idx="15">
                  <c:v>1386</c:v>
                </c:pt>
                <c:pt idx="16">
                  <c:v>1635</c:v>
                </c:pt>
                <c:pt idx="17">
                  <c:v>1888</c:v>
                </c:pt>
                <c:pt idx="18">
                  <c:v>2147</c:v>
                </c:pt>
                <c:pt idx="19">
                  <c:v>2409</c:v>
                </c:pt>
                <c:pt idx="20">
                  <c:v>2677</c:v>
                </c:pt>
                <c:pt idx="21">
                  <c:v>2948</c:v>
                </c:pt>
                <c:pt idx="22">
                  <c:v>3225</c:v>
                </c:pt>
                <c:pt idx="23">
                  <c:v>3506</c:v>
                </c:pt>
                <c:pt idx="24">
                  <c:v>3791</c:v>
                </c:pt>
                <c:pt idx="25">
                  <c:v>4082</c:v>
                </c:pt>
                <c:pt idx="26">
                  <c:v>4376</c:v>
                </c:pt>
                <c:pt idx="27">
                  <c:v>4676</c:v>
                </c:pt>
                <c:pt idx="28">
                  <c:v>4980</c:v>
                </c:pt>
                <c:pt idx="29">
                  <c:v>5288</c:v>
                </c:pt>
                <c:pt idx="30">
                  <c:v>5601</c:v>
                </c:pt>
                <c:pt idx="31">
                  <c:v>5919</c:v>
                </c:pt>
                <c:pt idx="32">
                  <c:v>6241</c:v>
                </c:pt>
                <c:pt idx="33">
                  <c:v>6568</c:v>
                </c:pt>
                <c:pt idx="34">
                  <c:v>6899</c:v>
                </c:pt>
                <c:pt idx="35">
                  <c:v>7235</c:v>
                </c:pt>
                <c:pt idx="36">
                  <c:v>7575</c:v>
                </c:pt>
                <c:pt idx="37">
                  <c:v>7920</c:v>
                </c:pt>
                <c:pt idx="38">
                  <c:v>8270</c:v>
                </c:pt>
                <c:pt idx="39">
                  <c:v>8624</c:v>
                </c:pt>
                <c:pt idx="40">
                  <c:v>8983</c:v>
                </c:pt>
                <c:pt idx="41">
                  <c:v>9346</c:v>
                </c:pt>
                <c:pt idx="42">
                  <c:v>9714</c:v>
                </c:pt>
                <c:pt idx="43">
                  <c:v>10087</c:v>
                </c:pt>
                <c:pt idx="44">
                  <c:v>10464</c:v>
                </c:pt>
                <c:pt idx="45">
                  <c:v>10846</c:v>
                </c:pt>
                <c:pt idx="46">
                  <c:v>11232</c:v>
                </c:pt>
                <c:pt idx="47">
                  <c:v>11623</c:v>
                </c:pt>
                <c:pt idx="48">
                  <c:v>12018</c:v>
                </c:pt>
                <c:pt idx="49">
                  <c:v>12418</c:v>
                </c:pt>
                <c:pt idx="50">
                  <c:v>12823</c:v>
                </c:pt>
                <c:pt idx="51">
                  <c:v>13232</c:v>
                </c:pt>
                <c:pt idx="52">
                  <c:v>13645</c:v>
                </c:pt>
                <c:pt idx="53">
                  <c:v>14064</c:v>
                </c:pt>
                <c:pt idx="54">
                  <c:v>14484</c:v>
                </c:pt>
                <c:pt idx="55">
                  <c:v>14904</c:v>
                </c:pt>
                <c:pt idx="56">
                  <c:v>15324</c:v>
                </c:pt>
                <c:pt idx="57">
                  <c:v>15744</c:v>
                </c:pt>
                <c:pt idx="58">
                  <c:v>16164</c:v>
                </c:pt>
                <c:pt idx="59">
                  <c:v>16584</c:v>
                </c:pt>
                <c:pt idx="60">
                  <c:v>17004</c:v>
                </c:pt>
                <c:pt idx="61">
                  <c:v>17424</c:v>
                </c:pt>
                <c:pt idx="62">
                  <c:v>17844</c:v>
                </c:pt>
                <c:pt idx="63">
                  <c:v>18264</c:v>
                </c:pt>
                <c:pt idx="64">
                  <c:v>18684</c:v>
                </c:pt>
                <c:pt idx="65">
                  <c:v>19104</c:v>
                </c:pt>
                <c:pt idx="66">
                  <c:v>19524</c:v>
                </c:pt>
                <c:pt idx="67">
                  <c:v>19944</c:v>
                </c:pt>
                <c:pt idx="68">
                  <c:v>20364</c:v>
                </c:pt>
                <c:pt idx="69">
                  <c:v>20784</c:v>
                </c:pt>
                <c:pt idx="70">
                  <c:v>21204</c:v>
                </c:pt>
                <c:pt idx="71">
                  <c:v>21624</c:v>
                </c:pt>
                <c:pt idx="72">
                  <c:v>22044</c:v>
                </c:pt>
                <c:pt idx="73">
                  <c:v>22464</c:v>
                </c:pt>
                <c:pt idx="74">
                  <c:v>22884</c:v>
                </c:pt>
                <c:pt idx="75">
                  <c:v>23304</c:v>
                </c:pt>
                <c:pt idx="76">
                  <c:v>23724</c:v>
                </c:pt>
                <c:pt idx="77">
                  <c:v>24144</c:v>
                </c:pt>
                <c:pt idx="78">
                  <c:v>24564</c:v>
                </c:pt>
                <c:pt idx="79">
                  <c:v>24984</c:v>
                </c:pt>
                <c:pt idx="80">
                  <c:v>25404</c:v>
                </c:pt>
                <c:pt idx="81">
                  <c:v>25824</c:v>
                </c:pt>
                <c:pt idx="82">
                  <c:v>26244</c:v>
                </c:pt>
                <c:pt idx="83">
                  <c:v>26664</c:v>
                </c:pt>
                <c:pt idx="84">
                  <c:v>27084</c:v>
                </c:pt>
                <c:pt idx="85">
                  <c:v>27504</c:v>
                </c:pt>
                <c:pt idx="86">
                  <c:v>27924</c:v>
                </c:pt>
                <c:pt idx="87">
                  <c:v>28344</c:v>
                </c:pt>
                <c:pt idx="88">
                  <c:v>28764</c:v>
                </c:pt>
                <c:pt idx="89">
                  <c:v>29184</c:v>
                </c:pt>
                <c:pt idx="90">
                  <c:v>29604</c:v>
                </c:pt>
                <c:pt idx="91">
                  <c:v>30024</c:v>
                </c:pt>
                <c:pt idx="92">
                  <c:v>30444</c:v>
                </c:pt>
                <c:pt idx="93">
                  <c:v>30864</c:v>
                </c:pt>
                <c:pt idx="94">
                  <c:v>31284</c:v>
                </c:pt>
                <c:pt idx="95">
                  <c:v>31704</c:v>
                </c:pt>
                <c:pt idx="96">
                  <c:v>32124</c:v>
                </c:pt>
                <c:pt idx="97">
                  <c:v>32544</c:v>
                </c:pt>
                <c:pt idx="98">
                  <c:v>32964</c:v>
                </c:pt>
                <c:pt idx="99">
                  <c:v>33384</c:v>
                </c:pt>
                <c:pt idx="100">
                  <c:v>33804</c:v>
                </c:pt>
                <c:pt idx="101">
                  <c:v>34224</c:v>
                </c:pt>
                <c:pt idx="102">
                  <c:v>34644</c:v>
                </c:pt>
                <c:pt idx="103">
                  <c:v>35064</c:v>
                </c:pt>
                <c:pt idx="104">
                  <c:v>35484</c:v>
                </c:pt>
                <c:pt idx="105">
                  <c:v>35904</c:v>
                </c:pt>
                <c:pt idx="106">
                  <c:v>36324</c:v>
                </c:pt>
                <c:pt idx="107">
                  <c:v>36744</c:v>
                </c:pt>
                <c:pt idx="108">
                  <c:v>37164</c:v>
                </c:pt>
                <c:pt idx="109">
                  <c:v>37584</c:v>
                </c:pt>
                <c:pt idx="110">
                  <c:v>38004</c:v>
                </c:pt>
                <c:pt idx="111">
                  <c:v>38424</c:v>
                </c:pt>
                <c:pt idx="112">
                  <c:v>38844</c:v>
                </c:pt>
                <c:pt idx="113">
                  <c:v>39264</c:v>
                </c:pt>
                <c:pt idx="114">
                  <c:v>39684</c:v>
                </c:pt>
                <c:pt idx="115">
                  <c:v>40104</c:v>
                </c:pt>
                <c:pt idx="116">
                  <c:v>40524</c:v>
                </c:pt>
                <c:pt idx="117">
                  <c:v>40944</c:v>
                </c:pt>
                <c:pt idx="118">
                  <c:v>41364</c:v>
                </c:pt>
                <c:pt idx="119">
                  <c:v>41784</c:v>
                </c:pt>
                <c:pt idx="120">
                  <c:v>42204</c:v>
                </c:pt>
                <c:pt idx="121">
                  <c:v>42624</c:v>
                </c:pt>
                <c:pt idx="122">
                  <c:v>43044</c:v>
                </c:pt>
                <c:pt idx="123">
                  <c:v>43464</c:v>
                </c:pt>
                <c:pt idx="124">
                  <c:v>43884</c:v>
                </c:pt>
                <c:pt idx="125">
                  <c:v>44304</c:v>
                </c:pt>
                <c:pt idx="126">
                  <c:v>44724</c:v>
                </c:pt>
                <c:pt idx="127">
                  <c:v>45144</c:v>
                </c:pt>
                <c:pt idx="128">
                  <c:v>45564</c:v>
                </c:pt>
                <c:pt idx="129">
                  <c:v>45984</c:v>
                </c:pt>
                <c:pt idx="130">
                  <c:v>46404</c:v>
                </c:pt>
                <c:pt idx="131">
                  <c:v>46824</c:v>
                </c:pt>
                <c:pt idx="132">
                  <c:v>47244</c:v>
                </c:pt>
                <c:pt idx="133">
                  <c:v>47664</c:v>
                </c:pt>
                <c:pt idx="134">
                  <c:v>48084</c:v>
                </c:pt>
                <c:pt idx="135">
                  <c:v>48504</c:v>
                </c:pt>
                <c:pt idx="136">
                  <c:v>48924</c:v>
                </c:pt>
                <c:pt idx="137">
                  <c:v>49344</c:v>
                </c:pt>
                <c:pt idx="138">
                  <c:v>49764</c:v>
                </c:pt>
                <c:pt idx="139">
                  <c:v>50184</c:v>
                </c:pt>
                <c:pt idx="140">
                  <c:v>50604</c:v>
                </c:pt>
                <c:pt idx="141">
                  <c:v>51024</c:v>
                </c:pt>
                <c:pt idx="142">
                  <c:v>51444</c:v>
                </c:pt>
                <c:pt idx="143">
                  <c:v>51864</c:v>
                </c:pt>
                <c:pt idx="144">
                  <c:v>52284</c:v>
                </c:pt>
                <c:pt idx="145">
                  <c:v>52704</c:v>
                </c:pt>
                <c:pt idx="146">
                  <c:v>53124</c:v>
                </c:pt>
                <c:pt idx="147">
                  <c:v>53544</c:v>
                </c:pt>
                <c:pt idx="148">
                  <c:v>53964</c:v>
                </c:pt>
                <c:pt idx="149">
                  <c:v>54384</c:v>
                </c:pt>
                <c:pt idx="150">
                  <c:v>54804</c:v>
                </c:pt>
                <c:pt idx="151">
                  <c:v>55224</c:v>
                </c:pt>
                <c:pt idx="152">
                  <c:v>55644</c:v>
                </c:pt>
                <c:pt idx="153">
                  <c:v>56064</c:v>
                </c:pt>
                <c:pt idx="154">
                  <c:v>56484</c:v>
                </c:pt>
                <c:pt idx="155">
                  <c:v>56904</c:v>
                </c:pt>
                <c:pt idx="156">
                  <c:v>57324</c:v>
                </c:pt>
                <c:pt idx="157">
                  <c:v>57744</c:v>
                </c:pt>
                <c:pt idx="158">
                  <c:v>58164</c:v>
                </c:pt>
                <c:pt idx="159">
                  <c:v>58584</c:v>
                </c:pt>
                <c:pt idx="160">
                  <c:v>59004</c:v>
                </c:pt>
                <c:pt idx="161">
                  <c:v>59424</c:v>
                </c:pt>
                <c:pt idx="162">
                  <c:v>59844</c:v>
                </c:pt>
                <c:pt idx="163">
                  <c:v>60264</c:v>
                </c:pt>
                <c:pt idx="164">
                  <c:v>60684</c:v>
                </c:pt>
                <c:pt idx="165">
                  <c:v>61104</c:v>
                </c:pt>
                <c:pt idx="166">
                  <c:v>61524</c:v>
                </c:pt>
                <c:pt idx="167">
                  <c:v>61944</c:v>
                </c:pt>
                <c:pt idx="168">
                  <c:v>62364</c:v>
                </c:pt>
                <c:pt idx="169">
                  <c:v>62784</c:v>
                </c:pt>
                <c:pt idx="170">
                  <c:v>63204</c:v>
                </c:pt>
                <c:pt idx="171">
                  <c:v>63624</c:v>
                </c:pt>
                <c:pt idx="172">
                  <c:v>64044</c:v>
                </c:pt>
                <c:pt idx="173">
                  <c:v>64464</c:v>
                </c:pt>
                <c:pt idx="174">
                  <c:v>64884</c:v>
                </c:pt>
                <c:pt idx="175">
                  <c:v>65304</c:v>
                </c:pt>
                <c:pt idx="176">
                  <c:v>65724</c:v>
                </c:pt>
                <c:pt idx="177">
                  <c:v>66144</c:v>
                </c:pt>
                <c:pt idx="178">
                  <c:v>66564</c:v>
                </c:pt>
                <c:pt idx="179">
                  <c:v>66984</c:v>
                </c:pt>
                <c:pt idx="180">
                  <c:v>67404</c:v>
                </c:pt>
                <c:pt idx="181">
                  <c:v>67824</c:v>
                </c:pt>
                <c:pt idx="182">
                  <c:v>68244</c:v>
                </c:pt>
                <c:pt idx="183">
                  <c:v>68664</c:v>
                </c:pt>
                <c:pt idx="184">
                  <c:v>69084</c:v>
                </c:pt>
                <c:pt idx="185">
                  <c:v>69504</c:v>
                </c:pt>
                <c:pt idx="186">
                  <c:v>69924</c:v>
                </c:pt>
                <c:pt idx="187">
                  <c:v>70344</c:v>
                </c:pt>
                <c:pt idx="188">
                  <c:v>70764</c:v>
                </c:pt>
                <c:pt idx="189">
                  <c:v>71184</c:v>
                </c:pt>
                <c:pt idx="190">
                  <c:v>71604</c:v>
                </c:pt>
                <c:pt idx="191">
                  <c:v>72024</c:v>
                </c:pt>
                <c:pt idx="192">
                  <c:v>72444</c:v>
                </c:pt>
                <c:pt idx="193">
                  <c:v>72864</c:v>
                </c:pt>
                <c:pt idx="194">
                  <c:v>73284</c:v>
                </c:pt>
                <c:pt idx="195">
                  <c:v>73704</c:v>
                </c:pt>
                <c:pt idx="196">
                  <c:v>74124</c:v>
                </c:pt>
                <c:pt idx="197">
                  <c:v>74544</c:v>
                </c:pt>
                <c:pt idx="198">
                  <c:v>74964</c:v>
                </c:pt>
                <c:pt idx="199">
                  <c:v>75384</c:v>
                </c:pt>
                <c:pt idx="200">
                  <c:v>75804</c:v>
                </c:pt>
              </c:numCache>
            </c:numRef>
          </c:yVal>
          <c:smooth val="1"/>
        </c:ser>
        <c:ser>
          <c:idx val="2"/>
          <c:order val="1"/>
          <c:tx>
            <c:v>Splittting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Tabelle1!$A$1:$A$201</c:f>
              <c:numCache>
                <c:formatCode>#,##0</c:formatCode>
                <c:ptCount val="201"/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</c:numCache>
            </c:numRef>
          </c:xVal>
          <c:yVal>
            <c:numRef>
              <c:f>Tabelle1!$C$1:$C$201</c:f>
              <c:numCache>
                <c:formatCode>#,##0</c:formatCode>
                <c:ptCount val="2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106</c:v>
                </c:pt>
                <c:pt idx="18">
                  <c:v>256</c:v>
                </c:pt>
                <c:pt idx="19">
                  <c:v>418</c:v>
                </c:pt>
                <c:pt idx="20">
                  <c:v>588</c:v>
                </c:pt>
                <c:pt idx="21">
                  <c:v>768</c:v>
                </c:pt>
                <c:pt idx="22">
                  <c:v>956</c:v>
                </c:pt>
                <c:pt idx="23">
                  <c:v>1154</c:v>
                </c:pt>
                <c:pt idx="24">
                  <c:v>1362</c:v>
                </c:pt>
                <c:pt idx="25">
                  <c:v>1580</c:v>
                </c:pt>
                <c:pt idx="26">
                  <c:v>1806</c:v>
                </c:pt>
                <c:pt idx="27">
                  <c:v>2042</c:v>
                </c:pt>
                <c:pt idx="28">
                  <c:v>2282</c:v>
                </c:pt>
                <c:pt idx="29">
                  <c:v>2526</c:v>
                </c:pt>
                <c:pt idx="30">
                  <c:v>2772</c:v>
                </c:pt>
                <c:pt idx="31">
                  <c:v>3020</c:v>
                </c:pt>
                <c:pt idx="32">
                  <c:v>3270</c:v>
                </c:pt>
                <c:pt idx="33">
                  <c:v>3522</c:v>
                </c:pt>
                <c:pt idx="34">
                  <c:v>3776</c:v>
                </c:pt>
                <c:pt idx="35">
                  <c:v>4034</c:v>
                </c:pt>
                <c:pt idx="36">
                  <c:v>4294</c:v>
                </c:pt>
                <c:pt idx="37">
                  <c:v>4554</c:v>
                </c:pt>
                <c:pt idx="38">
                  <c:v>4818</c:v>
                </c:pt>
                <c:pt idx="39">
                  <c:v>5084</c:v>
                </c:pt>
                <c:pt idx="40">
                  <c:v>5354</c:v>
                </c:pt>
                <c:pt idx="41">
                  <c:v>5624</c:v>
                </c:pt>
                <c:pt idx="42">
                  <c:v>5896</c:v>
                </c:pt>
                <c:pt idx="43">
                  <c:v>6172</c:v>
                </c:pt>
                <c:pt idx="44">
                  <c:v>6450</c:v>
                </c:pt>
                <c:pt idx="45">
                  <c:v>6730</c:v>
                </c:pt>
                <c:pt idx="46">
                  <c:v>7012</c:v>
                </c:pt>
                <c:pt idx="47">
                  <c:v>7296</c:v>
                </c:pt>
                <c:pt idx="48">
                  <c:v>7582</c:v>
                </c:pt>
                <c:pt idx="49">
                  <c:v>7872</c:v>
                </c:pt>
                <c:pt idx="50">
                  <c:v>8164</c:v>
                </c:pt>
                <c:pt idx="51">
                  <c:v>8456</c:v>
                </c:pt>
                <c:pt idx="52">
                  <c:v>8752</c:v>
                </c:pt>
                <c:pt idx="53">
                  <c:v>9050</c:v>
                </c:pt>
                <c:pt idx="54">
                  <c:v>9352</c:v>
                </c:pt>
                <c:pt idx="55">
                  <c:v>9654</c:v>
                </c:pt>
                <c:pt idx="56">
                  <c:v>9960</c:v>
                </c:pt>
                <c:pt idx="57">
                  <c:v>10266</c:v>
                </c:pt>
                <c:pt idx="58">
                  <c:v>10576</c:v>
                </c:pt>
                <c:pt idx="59">
                  <c:v>10888</c:v>
                </c:pt>
                <c:pt idx="60">
                  <c:v>11202</c:v>
                </c:pt>
                <c:pt idx="61">
                  <c:v>11518</c:v>
                </c:pt>
                <c:pt idx="62">
                  <c:v>11838</c:v>
                </c:pt>
                <c:pt idx="63">
                  <c:v>12158</c:v>
                </c:pt>
                <c:pt idx="64">
                  <c:v>12482</c:v>
                </c:pt>
                <c:pt idx="65">
                  <c:v>12808</c:v>
                </c:pt>
                <c:pt idx="66">
                  <c:v>13136</c:v>
                </c:pt>
                <c:pt idx="67">
                  <c:v>13466</c:v>
                </c:pt>
                <c:pt idx="68">
                  <c:v>13798</c:v>
                </c:pt>
                <c:pt idx="69">
                  <c:v>14132</c:v>
                </c:pt>
                <c:pt idx="70">
                  <c:v>14470</c:v>
                </c:pt>
                <c:pt idx="71">
                  <c:v>14810</c:v>
                </c:pt>
                <c:pt idx="72">
                  <c:v>15150</c:v>
                </c:pt>
                <c:pt idx="73">
                  <c:v>15494</c:v>
                </c:pt>
                <c:pt idx="74">
                  <c:v>15840</c:v>
                </c:pt>
                <c:pt idx="75">
                  <c:v>16190</c:v>
                </c:pt>
                <c:pt idx="76">
                  <c:v>16540</c:v>
                </c:pt>
                <c:pt idx="77">
                  <c:v>16894</c:v>
                </c:pt>
                <c:pt idx="78">
                  <c:v>17248</c:v>
                </c:pt>
                <c:pt idx="79">
                  <c:v>17606</c:v>
                </c:pt>
                <c:pt idx="80">
                  <c:v>17966</c:v>
                </c:pt>
                <c:pt idx="81">
                  <c:v>18328</c:v>
                </c:pt>
                <c:pt idx="82">
                  <c:v>18692</c:v>
                </c:pt>
                <c:pt idx="83">
                  <c:v>19060</c:v>
                </c:pt>
                <c:pt idx="84">
                  <c:v>19428</c:v>
                </c:pt>
                <c:pt idx="85">
                  <c:v>19800</c:v>
                </c:pt>
                <c:pt idx="86">
                  <c:v>20174</c:v>
                </c:pt>
                <c:pt idx="87">
                  <c:v>20550</c:v>
                </c:pt>
                <c:pt idx="88">
                  <c:v>20928</c:v>
                </c:pt>
                <c:pt idx="89">
                  <c:v>21308</c:v>
                </c:pt>
                <c:pt idx="90">
                  <c:v>21692</c:v>
                </c:pt>
                <c:pt idx="91">
                  <c:v>22076</c:v>
                </c:pt>
                <c:pt idx="92">
                  <c:v>22464</c:v>
                </c:pt>
                <c:pt idx="93">
                  <c:v>22854</c:v>
                </c:pt>
                <c:pt idx="94">
                  <c:v>23246</c:v>
                </c:pt>
                <c:pt idx="95">
                  <c:v>23640</c:v>
                </c:pt>
                <c:pt idx="96">
                  <c:v>24036</c:v>
                </c:pt>
                <c:pt idx="97">
                  <c:v>24434</c:v>
                </c:pt>
                <c:pt idx="98">
                  <c:v>24836</c:v>
                </c:pt>
                <c:pt idx="99">
                  <c:v>25240</c:v>
                </c:pt>
                <c:pt idx="100">
                  <c:v>25646</c:v>
                </c:pt>
                <c:pt idx="101">
                  <c:v>26054</c:v>
                </c:pt>
                <c:pt idx="102">
                  <c:v>26464</c:v>
                </c:pt>
                <c:pt idx="103">
                  <c:v>26876</c:v>
                </c:pt>
                <c:pt idx="104">
                  <c:v>27290</c:v>
                </c:pt>
                <c:pt idx="105">
                  <c:v>27708</c:v>
                </c:pt>
                <c:pt idx="106">
                  <c:v>28128</c:v>
                </c:pt>
                <c:pt idx="107">
                  <c:v>28548</c:v>
                </c:pt>
                <c:pt idx="108">
                  <c:v>28968</c:v>
                </c:pt>
                <c:pt idx="109">
                  <c:v>29388</c:v>
                </c:pt>
                <c:pt idx="110">
                  <c:v>29808</c:v>
                </c:pt>
                <c:pt idx="111">
                  <c:v>30228</c:v>
                </c:pt>
                <c:pt idx="112">
                  <c:v>30648</c:v>
                </c:pt>
                <c:pt idx="113">
                  <c:v>31068</c:v>
                </c:pt>
                <c:pt idx="114">
                  <c:v>31488</c:v>
                </c:pt>
                <c:pt idx="115">
                  <c:v>31908</c:v>
                </c:pt>
                <c:pt idx="116">
                  <c:v>32328</c:v>
                </c:pt>
                <c:pt idx="117">
                  <c:v>32748</c:v>
                </c:pt>
                <c:pt idx="118">
                  <c:v>33168</c:v>
                </c:pt>
                <c:pt idx="119">
                  <c:v>33588</c:v>
                </c:pt>
                <c:pt idx="120">
                  <c:v>34008</c:v>
                </c:pt>
                <c:pt idx="121">
                  <c:v>34428</c:v>
                </c:pt>
                <c:pt idx="122">
                  <c:v>34848</c:v>
                </c:pt>
                <c:pt idx="123">
                  <c:v>35268</c:v>
                </c:pt>
                <c:pt idx="124">
                  <c:v>35688</c:v>
                </c:pt>
                <c:pt idx="125">
                  <c:v>36108</c:v>
                </c:pt>
                <c:pt idx="126">
                  <c:v>36528</c:v>
                </c:pt>
                <c:pt idx="127">
                  <c:v>36948</c:v>
                </c:pt>
                <c:pt idx="128">
                  <c:v>37368</c:v>
                </c:pt>
                <c:pt idx="129">
                  <c:v>37788</c:v>
                </c:pt>
                <c:pt idx="130">
                  <c:v>38208</c:v>
                </c:pt>
                <c:pt idx="131">
                  <c:v>38628</c:v>
                </c:pt>
                <c:pt idx="132">
                  <c:v>39048</c:v>
                </c:pt>
                <c:pt idx="133">
                  <c:v>39468</c:v>
                </c:pt>
                <c:pt idx="134">
                  <c:v>39888</c:v>
                </c:pt>
                <c:pt idx="135">
                  <c:v>40308</c:v>
                </c:pt>
                <c:pt idx="136">
                  <c:v>40728</c:v>
                </c:pt>
                <c:pt idx="137">
                  <c:v>41148</c:v>
                </c:pt>
                <c:pt idx="138">
                  <c:v>41568</c:v>
                </c:pt>
                <c:pt idx="139">
                  <c:v>41988</c:v>
                </c:pt>
                <c:pt idx="140">
                  <c:v>42408</c:v>
                </c:pt>
                <c:pt idx="141">
                  <c:v>42828</c:v>
                </c:pt>
                <c:pt idx="142">
                  <c:v>43248</c:v>
                </c:pt>
                <c:pt idx="143">
                  <c:v>43668</c:v>
                </c:pt>
                <c:pt idx="144">
                  <c:v>44088</c:v>
                </c:pt>
                <c:pt idx="145">
                  <c:v>44508</c:v>
                </c:pt>
                <c:pt idx="146">
                  <c:v>44928</c:v>
                </c:pt>
                <c:pt idx="147">
                  <c:v>45348</c:v>
                </c:pt>
                <c:pt idx="148">
                  <c:v>45768</c:v>
                </c:pt>
                <c:pt idx="149">
                  <c:v>46188</c:v>
                </c:pt>
                <c:pt idx="150">
                  <c:v>46608</c:v>
                </c:pt>
                <c:pt idx="151">
                  <c:v>47028</c:v>
                </c:pt>
                <c:pt idx="152">
                  <c:v>47448</c:v>
                </c:pt>
                <c:pt idx="153">
                  <c:v>47868</c:v>
                </c:pt>
                <c:pt idx="154">
                  <c:v>48288</c:v>
                </c:pt>
                <c:pt idx="155">
                  <c:v>48708</c:v>
                </c:pt>
                <c:pt idx="156">
                  <c:v>49128</c:v>
                </c:pt>
                <c:pt idx="157">
                  <c:v>49548</c:v>
                </c:pt>
                <c:pt idx="158">
                  <c:v>49968</c:v>
                </c:pt>
                <c:pt idx="159">
                  <c:v>50388</c:v>
                </c:pt>
                <c:pt idx="160">
                  <c:v>50808</c:v>
                </c:pt>
                <c:pt idx="161">
                  <c:v>51228</c:v>
                </c:pt>
                <c:pt idx="162">
                  <c:v>51648</c:v>
                </c:pt>
                <c:pt idx="163">
                  <c:v>52068</c:v>
                </c:pt>
                <c:pt idx="164">
                  <c:v>52488</c:v>
                </c:pt>
                <c:pt idx="165">
                  <c:v>52908</c:v>
                </c:pt>
                <c:pt idx="166">
                  <c:v>53328</c:v>
                </c:pt>
                <c:pt idx="167">
                  <c:v>53748</c:v>
                </c:pt>
                <c:pt idx="168">
                  <c:v>54168</c:v>
                </c:pt>
                <c:pt idx="169">
                  <c:v>54588</c:v>
                </c:pt>
                <c:pt idx="170">
                  <c:v>55008</c:v>
                </c:pt>
                <c:pt idx="171">
                  <c:v>55428</c:v>
                </c:pt>
                <c:pt idx="172">
                  <c:v>55848</c:v>
                </c:pt>
                <c:pt idx="173">
                  <c:v>56268</c:v>
                </c:pt>
                <c:pt idx="174">
                  <c:v>56688</c:v>
                </c:pt>
                <c:pt idx="175">
                  <c:v>57108</c:v>
                </c:pt>
                <c:pt idx="176">
                  <c:v>57528</c:v>
                </c:pt>
                <c:pt idx="177">
                  <c:v>57948</c:v>
                </c:pt>
                <c:pt idx="178">
                  <c:v>58368</c:v>
                </c:pt>
                <c:pt idx="179">
                  <c:v>58788</c:v>
                </c:pt>
                <c:pt idx="180">
                  <c:v>59208</c:v>
                </c:pt>
                <c:pt idx="181">
                  <c:v>59628</c:v>
                </c:pt>
                <c:pt idx="182">
                  <c:v>60048</c:v>
                </c:pt>
                <c:pt idx="183">
                  <c:v>60468</c:v>
                </c:pt>
                <c:pt idx="184">
                  <c:v>60888</c:v>
                </c:pt>
                <c:pt idx="185">
                  <c:v>61308</c:v>
                </c:pt>
                <c:pt idx="186">
                  <c:v>61728</c:v>
                </c:pt>
                <c:pt idx="187">
                  <c:v>62148</c:v>
                </c:pt>
                <c:pt idx="188">
                  <c:v>62568</c:v>
                </c:pt>
                <c:pt idx="189">
                  <c:v>62988</c:v>
                </c:pt>
                <c:pt idx="190">
                  <c:v>63408</c:v>
                </c:pt>
                <c:pt idx="191">
                  <c:v>63828</c:v>
                </c:pt>
                <c:pt idx="192">
                  <c:v>64248</c:v>
                </c:pt>
                <c:pt idx="193">
                  <c:v>64668</c:v>
                </c:pt>
                <c:pt idx="194">
                  <c:v>65088</c:v>
                </c:pt>
                <c:pt idx="195">
                  <c:v>65508</c:v>
                </c:pt>
                <c:pt idx="196">
                  <c:v>65928</c:v>
                </c:pt>
                <c:pt idx="197">
                  <c:v>66348</c:v>
                </c:pt>
                <c:pt idx="198">
                  <c:v>66768</c:v>
                </c:pt>
                <c:pt idx="199">
                  <c:v>67188</c:v>
                </c:pt>
                <c:pt idx="200">
                  <c:v>67608</c:v>
                </c:pt>
              </c:numCache>
            </c:numRef>
          </c:yVal>
          <c:smooth val="1"/>
        </c:ser>
        <c:axId val="225946240"/>
        <c:axId val="225948032"/>
      </c:scatterChart>
      <c:valAx>
        <c:axId val="225946240"/>
        <c:scaling>
          <c:orientation val="minMax"/>
          <c:max val="200000"/>
          <c:min val="0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5948032"/>
        <c:crosses val="autoZero"/>
        <c:crossBetween val="midCat"/>
      </c:valAx>
      <c:valAx>
        <c:axId val="225948032"/>
        <c:scaling>
          <c:orientation val="minMax"/>
          <c:max val="8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5946240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066673321773703"/>
          <c:y val="2.6525198938992037E-2"/>
          <c:w val="0.33333405671453281"/>
          <c:h val="5.305039787798409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4301621723450705E-2"/>
          <c:y val="9.3085227265348694E-2"/>
          <c:w val="0.84479027160809406"/>
          <c:h val="0.75266055188839165"/>
        </c:manualLayout>
      </c:layout>
      <c:scatterChart>
        <c:scatterStyle val="smoothMarker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Tabelle1!$A$1:$A$201</c:f>
              <c:numCache>
                <c:formatCode>#,##0</c:formatCode>
                <c:ptCount val="201"/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</c:numCache>
            </c:numRef>
          </c:xVal>
          <c:yVal>
            <c:numRef>
              <c:f>Tabelle1!$D$1:$D$201</c:f>
              <c:numCache>
                <c:formatCode>0.00</c:formatCode>
                <c:ptCount val="20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1.4222222222222223</c:v>
                </c:pt>
                <c:pt idx="10">
                  <c:v>2.94</c:v>
                </c:pt>
                <c:pt idx="11">
                  <c:v>4.3454545454545457</c:v>
                </c:pt>
                <c:pt idx="12">
                  <c:v>5.6749999999999998</c:v>
                </c:pt>
                <c:pt idx="13">
                  <c:v>6.9461538461538463</c:v>
                </c:pt>
                <c:pt idx="14">
                  <c:v>8.15</c:v>
                </c:pt>
                <c:pt idx="15">
                  <c:v>9.24</c:v>
                </c:pt>
                <c:pt idx="16">
                  <c:v>10.21875</c:v>
                </c:pt>
                <c:pt idx="17">
                  <c:v>11.105882352941176</c:v>
                </c:pt>
                <c:pt idx="18">
                  <c:v>11.927777777777777</c:v>
                </c:pt>
                <c:pt idx="19">
                  <c:v>12.678947368421053</c:v>
                </c:pt>
                <c:pt idx="20">
                  <c:v>13.385</c:v>
                </c:pt>
                <c:pt idx="21">
                  <c:v>14.038095238095238</c:v>
                </c:pt>
                <c:pt idx="22">
                  <c:v>14.659090909090908</c:v>
                </c:pt>
                <c:pt idx="23">
                  <c:v>15.243478260869566</c:v>
                </c:pt>
                <c:pt idx="24">
                  <c:v>15.795833333333333</c:v>
                </c:pt>
                <c:pt idx="25">
                  <c:v>16.327999999999999</c:v>
                </c:pt>
                <c:pt idx="26">
                  <c:v>16.830769230769231</c:v>
                </c:pt>
                <c:pt idx="27">
                  <c:v>17.31851851851852</c:v>
                </c:pt>
                <c:pt idx="28">
                  <c:v>17.785714285714285</c:v>
                </c:pt>
                <c:pt idx="29">
                  <c:v>18.23448275862069</c:v>
                </c:pt>
                <c:pt idx="30">
                  <c:v>18.670000000000002</c:v>
                </c:pt>
                <c:pt idx="31">
                  <c:v>19.093548387096774</c:v>
                </c:pt>
                <c:pt idx="32">
                  <c:v>19.503125000000001</c:v>
                </c:pt>
                <c:pt idx="33">
                  <c:v>19.903030303030302</c:v>
                </c:pt>
                <c:pt idx="34">
                  <c:v>20.291176470588237</c:v>
                </c:pt>
                <c:pt idx="35">
                  <c:v>20.671428571428571</c:v>
                </c:pt>
                <c:pt idx="36">
                  <c:v>21.041666666666668</c:v>
                </c:pt>
                <c:pt idx="37">
                  <c:v>21.405405405405407</c:v>
                </c:pt>
                <c:pt idx="38">
                  <c:v>21.763157894736842</c:v>
                </c:pt>
                <c:pt idx="39">
                  <c:v>22.112820512820512</c:v>
                </c:pt>
                <c:pt idx="40">
                  <c:v>22.4575</c:v>
                </c:pt>
                <c:pt idx="41">
                  <c:v>22.795121951219514</c:v>
                </c:pt>
                <c:pt idx="42">
                  <c:v>23.12857142857143</c:v>
                </c:pt>
                <c:pt idx="43">
                  <c:v>23.458139534883721</c:v>
                </c:pt>
                <c:pt idx="44">
                  <c:v>23.781818181818181</c:v>
                </c:pt>
                <c:pt idx="45">
                  <c:v>24.102222222222224</c:v>
                </c:pt>
                <c:pt idx="46">
                  <c:v>24.417391304347827</c:v>
                </c:pt>
                <c:pt idx="47">
                  <c:v>24.729787234042554</c:v>
                </c:pt>
                <c:pt idx="48">
                  <c:v>25.037500000000001</c:v>
                </c:pt>
                <c:pt idx="49">
                  <c:v>25.342857142857142</c:v>
                </c:pt>
                <c:pt idx="50">
                  <c:v>25.646000000000001</c:v>
                </c:pt>
                <c:pt idx="51">
                  <c:v>25.945098039215686</c:v>
                </c:pt>
                <c:pt idx="52">
                  <c:v>26.240384615384617</c:v>
                </c:pt>
                <c:pt idx="53">
                  <c:v>26.535849056603773</c:v>
                </c:pt>
                <c:pt idx="54">
                  <c:v>26.822222222222223</c:v>
                </c:pt>
                <c:pt idx="55">
                  <c:v>27.098181818181818</c:v>
                </c:pt>
                <c:pt idx="56">
                  <c:v>27.364285714285714</c:v>
                </c:pt>
                <c:pt idx="57">
                  <c:v>27.621052631578948</c:v>
                </c:pt>
                <c:pt idx="58">
                  <c:v>27.868965517241378</c:v>
                </c:pt>
                <c:pt idx="59">
                  <c:v>28.108474576271185</c:v>
                </c:pt>
                <c:pt idx="60">
                  <c:v>28.34</c:v>
                </c:pt>
                <c:pt idx="61">
                  <c:v>28.563934426229508</c:v>
                </c:pt>
                <c:pt idx="62">
                  <c:v>28.780645161290323</c:v>
                </c:pt>
                <c:pt idx="63">
                  <c:v>28.990476190476191</c:v>
                </c:pt>
                <c:pt idx="64">
                  <c:v>29.193750000000001</c:v>
                </c:pt>
                <c:pt idx="65">
                  <c:v>29.39076923076923</c:v>
                </c:pt>
                <c:pt idx="66">
                  <c:v>29.581818181818182</c:v>
                </c:pt>
                <c:pt idx="67">
                  <c:v>29.767164179104476</c:v>
                </c:pt>
                <c:pt idx="68">
                  <c:v>29.94705882352941</c:v>
                </c:pt>
                <c:pt idx="69">
                  <c:v>30.121739130434783</c:v>
                </c:pt>
                <c:pt idx="70">
                  <c:v>30.291428571428572</c:v>
                </c:pt>
                <c:pt idx="71">
                  <c:v>30.456338028169014</c:v>
                </c:pt>
                <c:pt idx="72">
                  <c:v>30.616666666666667</c:v>
                </c:pt>
                <c:pt idx="73">
                  <c:v>30.772602739726029</c:v>
                </c:pt>
                <c:pt idx="74">
                  <c:v>30.924324324324324</c:v>
                </c:pt>
                <c:pt idx="75">
                  <c:v>31.071999999999999</c:v>
                </c:pt>
                <c:pt idx="76">
                  <c:v>31.215789473684211</c:v>
                </c:pt>
                <c:pt idx="77">
                  <c:v>31.355844155844157</c:v>
                </c:pt>
                <c:pt idx="78">
                  <c:v>31.492307692307691</c:v>
                </c:pt>
                <c:pt idx="79">
                  <c:v>31.625316455696204</c:v>
                </c:pt>
                <c:pt idx="80">
                  <c:v>31.754999999999999</c:v>
                </c:pt>
                <c:pt idx="81">
                  <c:v>31.881481481481483</c:v>
                </c:pt>
                <c:pt idx="82">
                  <c:v>32.00487804878049</c:v>
                </c:pt>
                <c:pt idx="83">
                  <c:v>32.12530120481928</c:v>
                </c:pt>
                <c:pt idx="84">
                  <c:v>32.24285714285714</c:v>
                </c:pt>
                <c:pt idx="85">
                  <c:v>32.357647058823531</c:v>
                </c:pt>
                <c:pt idx="86">
                  <c:v>32.469767441860462</c:v>
                </c:pt>
                <c:pt idx="87">
                  <c:v>32.579310344827583</c:v>
                </c:pt>
                <c:pt idx="88">
                  <c:v>32.686363636363637</c:v>
                </c:pt>
                <c:pt idx="89">
                  <c:v>32.791011235955054</c:v>
                </c:pt>
                <c:pt idx="90">
                  <c:v>32.893333333333331</c:v>
                </c:pt>
                <c:pt idx="91">
                  <c:v>32.99340659340659</c:v>
                </c:pt>
                <c:pt idx="92">
                  <c:v>33.091304347826089</c:v>
                </c:pt>
                <c:pt idx="93">
                  <c:v>33.187096774193549</c:v>
                </c:pt>
                <c:pt idx="94">
                  <c:v>33.280851063829786</c:v>
                </c:pt>
                <c:pt idx="95">
                  <c:v>33.37263157894737</c:v>
                </c:pt>
                <c:pt idx="96">
                  <c:v>33.462499999999999</c:v>
                </c:pt>
                <c:pt idx="97">
                  <c:v>33.550515463917527</c:v>
                </c:pt>
                <c:pt idx="98">
                  <c:v>33.63673469387755</c:v>
                </c:pt>
                <c:pt idx="99">
                  <c:v>33.721212121212119</c:v>
                </c:pt>
                <c:pt idx="100">
                  <c:v>33.804000000000002</c:v>
                </c:pt>
                <c:pt idx="101">
                  <c:v>33.885148514851487</c:v>
                </c:pt>
                <c:pt idx="102">
                  <c:v>33.964705882352938</c:v>
                </c:pt>
                <c:pt idx="103">
                  <c:v>34.042718446601938</c:v>
                </c:pt>
                <c:pt idx="104">
                  <c:v>34.119230769230768</c:v>
                </c:pt>
                <c:pt idx="105">
                  <c:v>34.194285714285712</c:v>
                </c:pt>
                <c:pt idx="106">
                  <c:v>34.26792452830189</c:v>
                </c:pt>
                <c:pt idx="107">
                  <c:v>34.340186915887848</c:v>
                </c:pt>
                <c:pt idx="108">
                  <c:v>34.411111111111111</c:v>
                </c:pt>
                <c:pt idx="109">
                  <c:v>34.480733944954132</c:v>
                </c:pt>
                <c:pt idx="110">
                  <c:v>34.549090909090907</c:v>
                </c:pt>
                <c:pt idx="111">
                  <c:v>34.616216216216216</c:v>
                </c:pt>
                <c:pt idx="112">
                  <c:v>34.682142857142857</c:v>
                </c:pt>
                <c:pt idx="113">
                  <c:v>34.746902654867256</c:v>
                </c:pt>
                <c:pt idx="114">
                  <c:v>34.810526315789474</c:v>
                </c:pt>
                <c:pt idx="115">
                  <c:v>34.873043478260868</c:v>
                </c:pt>
                <c:pt idx="116">
                  <c:v>34.934482758620689</c:v>
                </c:pt>
                <c:pt idx="117">
                  <c:v>34.994871794871791</c:v>
                </c:pt>
                <c:pt idx="118">
                  <c:v>35.054237288135596</c:v>
                </c:pt>
                <c:pt idx="119">
                  <c:v>35.11260504201681</c:v>
                </c:pt>
                <c:pt idx="120">
                  <c:v>35.17</c:v>
                </c:pt>
                <c:pt idx="121">
                  <c:v>35.226446280991738</c:v>
                </c:pt>
                <c:pt idx="122">
                  <c:v>35.281967213114754</c:v>
                </c:pt>
                <c:pt idx="123">
                  <c:v>35.336585365853658</c:v>
                </c:pt>
                <c:pt idx="124">
                  <c:v>35.390322580645162</c:v>
                </c:pt>
                <c:pt idx="125">
                  <c:v>35.443199999999997</c:v>
                </c:pt>
                <c:pt idx="126">
                  <c:v>35.495238095238093</c:v>
                </c:pt>
                <c:pt idx="127">
                  <c:v>35.546456692913388</c:v>
                </c:pt>
                <c:pt idx="128">
                  <c:v>35.596874999999997</c:v>
                </c:pt>
                <c:pt idx="129">
                  <c:v>35.646511627906975</c:v>
                </c:pt>
                <c:pt idx="130">
                  <c:v>35.695384615384619</c:v>
                </c:pt>
                <c:pt idx="131">
                  <c:v>35.743511450381682</c:v>
                </c:pt>
                <c:pt idx="132">
                  <c:v>35.790909090909089</c:v>
                </c:pt>
                <c:pt idx="133">
                  <c:v>35.837593984962403</c:v>
                </c:pt>
                <c:pt idx="134">
                  <c:v>35.883582089552242</c:v>
                </c:pt>
                <c:pt idx="135">
                  <c:v>35.928888888888892</c:v>
                </c:pt>
                <c:pt idx="136">
                  <c:v>35.973529411764709</c:v>
                </c:pt>
                <c:pt idx="137">
                  <c:v>36.017518248175179</c:v>
                </c:pt>
                <c:pt idx="138">
                  <c:v>36.060869565217388</c:v>
                </c:pt>
                <c:pt idx="139">
                  <c:v>36.103597122302155</c:v>
                </c:pt>
                <c:pt idx="140">
                  <c:v>36.145714285714284</c:v>
                </c:pt>
                <c:pt idx="141">
                  <c:v>36.187234042553193</c:v>
                </c:pt>
                <c:pt idx="142">
                  <c:v>36.228169014084507</c:v>
                </c:pt>
                <c:pt idx="143">
                  <c:v>36.268531468531471</c:v>
                </c:pt>
                <c:pt idx="144">
                  <c:v>36.30833333333333</c:v>
                </c:pt>
                <c:pt idx="145">
                  <c:v>36.347586206896551</c:v>
                </c:pt>
                <c:pt idx="146">
                  <c:v>36.386301369863013</c:v>
                </c:pt>
                <c:pt idx="147">
                  <c:v>36.424489795918369</c:v>
                </c:pt>
                <c:pt idx="148">
                  <c:v>36.462162162162166</c:v>
                </c:pt>
                <c:pt idx="149">
                  <c:v>36.499328859060405</c:v>
                </c:pt>
                <c:pt idx="150">
                  <c:v>36.536000000000001</c:v>
                </c:pt>
                <c:pt idx="151">
                  <c:v>36.572185430463577</c:v>
                </c:pt>
                <c:pt idx="152">
                  <c:v>36.607894736842105</c:v>
                </c:pt>
                <c:pt idx="153">
                  <c:v>36.643137254901958</c:v>
                </c:pt>
                <c:pt idx="154">
                  <c:v>36.677922077922076</c:v>
                </c:pt>
                <c:pt idx="155">
                  <c:v>36.712258064516128</c:v>
                </c:pt>
                <c:pt idx="156">
                  <c:v>36.746153846153845</c:v>
                </c:pt>
                <c:pt idx="157">
                  <c:v>36.779617834394905</c:v>
                </c:pt>
                <c:pt idx="158">
                  <c:v>36.812658227848104</c:v>
                </c:pt>
                <c:pt idx="159">
                  <c:v>36.845283018867924</c:v>
                </c:pt>
                <c:pt idx="160">
                  <c:v>36.877499999999998</c:v>
                </c:pt>
                <c:pt idx="161">
                  <c:v>36.909316770186336</c:v>
                </c:pt>
                <c:pt idx="162">
                  <c:v>36.940740740740743</c:v>
                </c:pt>
                <c:pt idx="163">
                  <c:v>36.971779141104292</c:v>
                </c:pt>
                <c:pt idx="164">
                  <c:v>37.002439024390242</c:v>
                </c:pt>
                <c:pt idx="165">
                  <c:v>37.032727272727271</c:v>
                </c:pt>
                <c:pt idx="166">
                  <c:v>37.06265060240964</c:v>
                </c:pt>
                <c:pt idx="167">
                  <c:v>37.092215568862272</c:v>
                </c:pt>
                <c:pt idx="168">
                  <c:v>37.121428571428574</c:v>
                </c:pt>
                <c:pt idx="169">
                  <c:v>37.150295857988162</c:v>
                </c:pt>
                <c:pt idx="170">
                  <c:v>37.178823529411765</c:v>
                </c:pt>
                <c:pt idx="171">
                  <c:v>37.207017543859649</c:v>
                </c:pt>
                <c:pt idx="172">
                  <c:v>37.234883720930235</c:v>
                </c:pt>
                <c:pt idx="173">
                  <c:v>37.262427745664738</c:v>
                </c:pt>
                <c:pt idx="174">
                  <c:v>37.289655172413795</c:v>
                </c:pt>
                <c:pt idx="175">
                  <c:v>37.316571428571429</c:v>
                </c:pt>
                <c:pt idx="176">
                  <c:v>37.343181818181819</c:v>
                </c:pt>
                <c:pt idx="177">
                  <c:v>37.369491525423726</c:v>
                </c:pt>
                <c:pt idx="178">
                  <c:v>37.395505617977527</c:v>
                </c:pt>
                <c:pt idx="179">
                  <c:v>37.421229050279329</c:v>
                </c:pt>
                <c:pt idx="180">
                  <c:v>37.446666666666665</c:v>
                </c:pt>
                <c:pt idx="181">
                  <c:v>37.471823204419891</c:v>
                </c:pt>
                <c:pt idx="182">
                  <c:v>37.496703296703295</c:v>
                </c:pt>
                <c:pt idx="183">
                  <c:v>37.521311475409838</c:v>
                </c:pt>
                <c:pt idx="184">
                  <c:v>37.545652173913041</c:v>
                </c:pt>
                <c:pt idx="185">
                  <c:v>37.56972972972973</c:v>
                </c:pt>
                <c:pt idx="186">
                  <c:v>37.593548387096774</c:v>
                </c:pt>
                <c:pt idx="187">
                  <c:v>37.617112299465241</c:v>
                </c:pt>
                <c:pt idx="188">
                  <c:v>37.640425531914893</c:v>
                </c:pt>
                <c:pt idx="189">
                  <c:v>37.663492063492065</c:v>
                </c:pt>
                <c:pt idx="190">
                  <c:v>37.686315789473682</c:v>
                </c:pt>
                <c:pt idx="191">
                  <c:v>37.70890052356021</c:v>
                </c:pt>
                <c:pt idx="192">
                  <c:v>37.731250000000003</c:v>
                </c:pt>
                <c:pt idx="193">
                  <c:v>37.753367875647669</c:v>
                </c:pt>
                <c:pt idx="194">
                  <c:v>37.77525773195876</c:v>
                </c:pt>
                <c:pt idx="195">
                  <c:v>37.796923076923079</c:v>
                </c:pt>
                <c:pt idx="196">
                  <c:v>37.818367346938778</c:v>
                </c:pt>
                <c:pt idx="197">
                  <c:v>37.839593908629439</c:v>
                </c:pt>
                <c:pt idx="198">
                  <c:v>37.860606060606059</c:v>
                </c:pt>
                <c:pt idx="199">
                  <c:v>37.881407035175883</c:v>
                </c:pt>
                <c:pt idx="200">
                  <c:v>37.902000000000001</c:v>
                </c:pt>
              </c:numCache>
            </c:numRef>
          </c:yVal>
          <c:smooth val="1"/>
        </c:ser>
        <c:ser>
          <c:idx val="1"/>
          <c:order val="1"/>
          <c:tx>
            <c:v>linear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Tabelle1!$A$1:$A$201</c:f>
              <c:numCache>
                <c:formatCode>#,##0</c:formatCode>
                <c:ptCount val="201"/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</c:numCache>
            </c:numRef>
          </c:xVal>
          <c:yVal>
            <c:numRef>
              <c:f>Tabelle1!$E$1:$E$201</c:f>
              <c:numCache>
                <c:formatCode>0.00</c:formatCode>
                <c:ptCount val="201"/>
                <c:pt idx="0" formatCode="General">
                  <c:v>0</c:v>
                </c:pt>
                <c:pt idx="1">
                  <c:v>0.18951000000000001</c:v>
                </c:pt>
                <c:pt idx="2">
                  <c:v>0.37902000000000002</c:v>
                </c:pt>
                <c:pt idx="3">
                  <c:v>0.56852999999999998</c:v>
                </c:pt>
                <c:pt idx="4">
                  <c:v>0.75804000000000005</c:v>
                </c:pt>
                <c:pt idx="5">
                  <c:v>0.94755000000000011</c:v>
                </c:pt>
                <c:pt idx="6">
                  <c:v>1.13706</c:v>
                </c:pt>
                <c:pt idx="7">
                  <c:v>1.32657</c:v>
                </c:pt>
                <c:pt idx="8">
                  <c:v>1.5160800000000001</c:v>
                </c:pt>
                <c:pt idx="9">
                  <c:v>1.7055900000000002</c:v>
                </c:pt>
                <c:pt idx="10">
                  <c:v>1.8951000000000002</c:v>
                </c:pt>
                <c:pt idx="11">
                  <c:v>2.0846100000000001</c:v>
                </c:pt>
                <c:pt idx="12">
                  <c:v>2.2741199999999999</c:v>
                </c:pt>
                <c:pt idx="13">
                  <c:v>2.4636300000000002</c:v>
                </c:pt>
                <c:pt idx="14">
                  <c:v>2.6531400000000001</c:v>
                </c:pt>
                <c:pt idx="15">
                  <c:v>2.8426500000000003</c:v>
                </c:pt>
                <c:pt idx="16">
                  <c:v>3.0321600000000002</c:v>
                </c:pt>
                <c:pt idx="17">
                  <c:v>3.22167</c:v>
                </c:pt>
                <c:pt idx="18">
                  <c:v>3.4111800000000003</c:v>
                </c:pt>
                <c:pt idx="19">
                  <c:v>3.6006900000000002</c:v>
                </c:pt>
                <c:pt idx="20">
                  <c:v>3.7902000000000005</c:v>
                </c:pt>
                <c:pt idx="21">
                  <c:v>3.9797100000000003</c:v>
                </c:pt>
                <c:pt idx="22">
                  <c:v>4.1692200000000001</c:v>
                </c:pt>
                <c:pt idx="23">
                  <c:v>4.3587300000000004</c:v>
                </c:pt>
                <c:pt idx="24">
                  <c:v>4.5482399999999998</c:v>
                </c:pt>
                <c:pt idx="25">
                  <c:v>4.7377500000000001</c:v>
                </c:pt>
                <c:pt idx="26">
                  <c:v>4.9272600000000004</c:v>
                </c:pt>
                <c:pt idx="27">
                  <c:v>5.1167700000000007</c:v>
                </c:pt>
                <c:pt idx="28">
                  <c:v>5.3062800000000001</c:v>
                </c:pt>
                <c:pt idx="29">
                  <c:v>5.4957900000000004</c:v>
                </c:pt>
                <c:pt idx="30">
                  <c:v>5.6853000000000007</c:v>
                </c:pt>
                <c:pt idx="31">
                  <c:v>5.8748100000000001</c:v>
                </c:pt>
                <c:pt idx="32">
                  <c:v>6.0643200000000004</c:v>
                </c:pt>
                <c:pt idx="33">
                  <c:v>6.2538300000000007</c:v>
                </c:pt>
                <c:pt idx="34">
                  <c:v>6.4433400000000001</c:v>
                </c:pt>
                <c:pt idx="35">
                  <c:v>6.6328500000000004</c:v>
                </c:pt>
                <c:pt idx="36">
                  <c:v>6.8223600000000006</c:v>
                </c:pt>
                <c:pt idx="37">
                  <c:v>7.01187</c:v>
                </c:pt>
                <c:pt idx="38">
                  <c:v>7.2013800000000003</c:v>
                </c:pt>
                <c:pt idx="39">
                  <c:v>7.3908900000000006</c:v>
                </c:pt>
                <c:pt idx="40">
                  <c:v>7.5804000000000009</c:v>
                </c:pt>
                <c:pt idx="41">
                  <c:v>7.7699100000000003</c:v>
                </c:pt>
                <c:pt idx="42">
                  <c:v>7.9594200000000006</c:v>
                </c:pt>
                <c:pt idx="43">
                  <c:v>8.14893</c:v>
                </c:pt>
                <c:pt idx="44">
                  <c:v>8.3384400000000003</c:v>
                </c:pt>
                <c:pt idx="45">
                  <c:v>8.5279500000000006</c:v>
                </c:pt>
                <c:pt idx="46">
                  <c:v>8.7174600000000009</c:v>
                </c:pt>
                <c:pt idx="47">
                  <c:v>8.9069700000000012</c:v>
                </c:pt>
                <c:pt idx="48">
                  <c:v>9.0964799999999997</c:v>
                </c:pt>
                <c:pt idx="49">
                  <c:v>9.28599</c:v>
                </c:pt>
                <c:pt idx="50">
                  <c:v>9.4755000000000003</c:v>
                </c:pt>
                <c:pt idx="51">
                  <c:v>9.6650100000000005</c:v>
                </c:pt>
                <c:pt idx="52">
                  <c:v>9.8545200000000008</c:v>
                </c:pt>
                <c:pt idx="53">
                  <c:v>10.044030000000001</c:v>
                </c:pt>
                <c:pt idx="54">
                  <c:v>10.233540000000001</c:v>
                </c:pt>
                <c:pt idx="55">
                  <c:v>10.42305</c:v>
                </c:pt>
                <c:pt idx="56">
                  <c:v>10.61256</c:v>
                </c:pt>
                <c:pt idx="57">
                  <c:v>10.802070000000001</c:v>
                </c:pt>
                <c:pt idx="58">
                  <c:v>10.991580000000001</c:v>
                </c:pt>
                <c:pt idx="59">
                  <c:v>11.181090000000001</c:v>
                </c:pt>
                <c:pt idx="60">
                  <c:v>11.370600000000001</c:v>
                </c:pt>
                <c:pt idx="61">
                  <c:v>11.56011</c:v>
                </c:pt>
                <c:pt idx="62">
                  <c:v>11.74962</c:v>
                </c:pt>
                <c:pt idx="63">
                  <c:v>11.93913</c:v>
                </c:pt>
                <c:pt idx="64">
                  <c:v>12.128640000000001</c:v>
                </c:pt>
                <c:pt idx="65">
                  <c:v>12.318150000000001</c:v>
                </c:pt>
                <c:pt idx="66">
                  <c:v>12.507660000000001</c:v>
                </c:pt>
                <c:pt idx="67">
                  <c:v>12.697170000000002</c:v>
                </c:pt>
                <c:pt idx="68">
                  <c:v>12.88668</c:v>
                </c:pt>
                <c:pt idx="69">
                  <c:v>13.07619</c:v>
                </c:pt>
                <c:pt idx="70">
                  <c:v>13.265700000000001</c:v>
                </c:pt>
                <c:pt idx="71">
                  <c:v>13.455210000000001</c:v>
                </c:pt>
                <c:pt idx="72">
                  <c:v>13.644720000000001</c:v>
                </c:pt>
                <c:pt idx="73">
                  <c:v>13.834230000000002</c:v>
                </c:pt>
                <c:pt idx="74">
                  <c:v>14.02374</c:v>
                </c:pt>
                <c:pt idx="75">
                  <c:v>14.21325</c:v>
                </c:pt>
                <c:pt idx="76">
                  <c:v>14.402760000000001</c:v>
                </c:pt>
                <c:pt idx="77">
                  <c:v>14.592270000000001</c:v>
                </c:pt>
                <c:pt idx="78">
                  <c:v>14.781780000000001</c:v>
                </c:pt>
                <c:pt idx="79">
                  <c:v>14.971290000000002</c:v>
                </c:pt>
                <c:pt idx="80">
                  <c:v>15.160800000000002</c:v>
                </c:pt>
                <c:pt idx="81">
                  <c:v>15.35031</c:v>
                </c:pt>
                <c:pt idx="82">
                  <c:v>15.539820000000001</c:v>
                </c:pt>
                <c:pt idx="83">
                  <c:v>15.729330000000001</c:v>
                </c:pt>
                <c:pt idx="84">
                  <c:v>15.918840000000001</c:v>
                </c:pt>
                <c:pt idx="85">
                  <c:v>16.108350000000002</c:v>
                </c:pt>
                <c:pt idx="86">
                  <c:v>16.29786</c:v>
                </c:pt>
                <c:pt idx="87">
                  <c:v>16.487370000000002</c:v>
                </c:pt>
                <c:pt idx="88">
                  <c:v>16.676880000000001</c:v>
                </c:pt>
                <c:pt idx="89">
                  <c:v>16.866390000000003</c:v>
                </c:pt>
                <c:pt idx="90">
                  <c:v>17.055900000000001</c:v>
                </c:pt>
                <c:pt idx="91">
                  <c:v>17.24541</c:v>
                </c:pt>
                <c:pt idx="92">
                  <c:v>17.434920000000002</c:v>
                </c:pt>
                <c:pt idx="93">
                  <c:v>17.62443</c:v>
                </c:pt>
                <c:pt idx="94">
                  <c:v>17.813940000000002</c:v>
                </c:pt>
                <c:pt idx="95">
                  <c:v>18.003450000000001</c:v>
                </c:pt>
                <c:pt idx="96">
                  <c:v>18.192959999999999</c:v>
                </c:pt>
                <c:pt idx="97">
                  <c:v>18.382470000000001</c:v>
                </c:pt>
                <c:pt idx="98">
                  <c:v>18.57198</c:v>
                </c:pt>
                <c:pt idx="99">
                  <c:v>18.761490000000002</c:v>
                </c:pt>
                <c:pt idx="100">
                  <c:v>18.951000000000001</c:v>
                </c:pt>
                <c:pt idx="101">
                  <c:v>19.140510000000003</c:v>
                </c:pt>
                <c:pt idx="102">
                  <c:v>19.330020000000001</c:v>
                </c:pt>
                <c:pt idx="103">
                  <c:v>19.51953</c:v>
                </c:pt>
                <c:pt idx="104">
                  <c:v>19.709040000000002</c:v>
                </c:pt>
                <c:pt idx="105">
                  <c:v>19.89855</c:v>
                </c:pt>
                <c:pt idx="106">
                  <c:v>20.088060000000002</c:v>
                </c:pt>
                <c:pt idx="107">
                  <c:v>20.277570000000001</c:v>
                </c:pt>
                <c:pt idx="108">
                  <c:v>20.467080000000003</c:v>
                </c:pt>
                <c:pt idx="109">
                  <c:v>20.656590000000001</c:v>
                </c:pt>
                <c:pt idx="110">
                  <c:v>20.8461</c:v>
                </c:pt>
                <c:pt idx="111">
                  <c:v>21.035610000000002</c:v>
                </c:pt>
                <c:pt idx="112">
                  <c:v>21.22512</c:v>
                </c:pt>
                <c:pt idx="113">
                  <c:v>21.414630000000002</c:v>
                </c:pt>
                <c:pt idx="114">
                  <c:v>21.604140000000001</c:v>
                </c:pt>
                <c:pt idx="115">
                  <c:v>21.793650000000003</c:v>
                </c:pt>
                <c:pt idx="116">
                  <c:v>21.983160000000002</c:v>
                </c:pt>
                <c:pt idx="117">
                  <c:v>22.17267</c:v>
                </c:pt>
                <c:pt idx="118">
                  <c:v>22.362180000000002</c:v>
                </c:pt>
                <c:pt idx="119">
                  <c:v>22.551690000000001</c:v>
                </c:pt>
                <c:pt idx="120">
                  <c:v>22.741200000000003</c:v>
                </c:pt>
                <c:pt idx="121">
                  <c:v>22.930710000000001</c:v>
                </c:pt>
                <c:pt idx="122">
                  <c:v>23.12022</c:v>
                </c:pt>
                <c:pt idx="123">
                  <c:v>23.309730000000002</c:v>
                </c:pt>
                <c:pt idx="124">
                  <c:v>23.49924</c:v>
                </c:pt>
                <c:pt idx="125">
                  <c:v>23.688750000000002</c:v>
                </c:pt>
                <c:pt idx="126">
                  <c:v>23.878260000000001</c:v>
                </c:pt>
                <c:pt idx="127">
                  <c:v>24.067770000000003</c:v>
                </c:pt>
                <c:pt idx="128">
                  <c:v>24.257280000000002</c:v>
                </c:pt>
                <c:pt idx="129">
                  <c:v>24.44679</c:v>
                </c:pt>
                <c:pt idx="130">
                  <c:v>24.636300000000002</c:v>
                </c:pt>
                <c:pt idx="131">
                  <c:v>24.825810000000001</c:v>
                </c:pt>
                <c:pt idx="132">
                  <c:v>25.015320000000003</c:v>
                </c:pt>
                <c:pt idx="133">
                  <c:v>25.204830000000001</c:v>
                </c:pt>
                <c:pt idx="134">
                  <c:v>25.394340000000003</c:v>
                </c:pt>
                <c:pt idx="135">
                  <c:v>25.583850000000002</c:v>
                </c:pt>
                <c:pt idx="136">
                  <c:v>25.77336</c:v>
                </c:pt>
                <c:pt idx="137">
                  <c:v>25.962870000000002</c:v>
                </c:pt>
                <c:pt idx="138">
                  <c:v>26.152380000000001</c:v>
                </c:pt>
                <c:pt idx="139">
                  <c:v>26.341890000000003</c:v>
                </c:pt>
                <c:pt idx="140">
                  <c:v>26.531400000000001</c:v>
                </c:pt>
                <c:pt idx="141">
                  <c:v>26.72091</c:v>
                </c:pt>
                <c:pt idx="142">
                  <c:v>26.910420000000002</c:v>
                </c:pt>
                <c:pt idx="143">
                  <c:v>27.099930000000001</c:v>
                </c:pt>
                <c:pt idx="144">
                  <c:v>27.289440000000003</c:v>
                </c:pt>
                <c:pt idx="145">
                  <c:v>27.478950000000001</c:v>
                </c:pt>
                <c:pt idx="146">
                  <c:v>27.668460000000003</c:v>
                </c:pt>
                <c:pt idx="147">
                  <c:v>27.857970000000002</c:v>
                </c:pt>
                <c:pt idx="148">
                  <c:v>28.04748</c:v>
                </c:pt>
                <c:pt idx="149">
                  <c:v>28.236990000000002</c:v>
                </c:pt>
                <c:pt idx="150">
                  <c:v>28.426500000000001</c:v>
                </c:pt>
                <c:pt idx="151">
                  <c:v>28.616010000000003</c:v>
                </c:pt>
                <c:pt idx="152">
                  <c:v>28.805520000000001</c:v>
                </c:pt>
                <c:pt idx="153">
                  <c:v>28.995030000000003</c:v>
                </c:pt>
                <c:pt idx="154">
                  <c:v>29.184540000000002</c:v>
                </c:pt>
                <c:pt idx="155">
                  <c:v>29.37405</c:v>
                </c:pt>
                <c:pt idx="156">
                  <c:v>29.563560000000003</c:v>
                </c:pt>
                <c:pt idx="157">
                  <c:v>29.753070000000001</c:v>
                </c:pt>
                <c:pt idx="158">
                  <c:v>29.942580000000003</c:v>
                </c:pt>
                <c:pt idx="159">
                  <c:v>30.132090000000002</c:v>
                </c:pt>
                <c:pt idx="160">
                  <c:v>30.321600000000004</c:v>
                </c:pt>
                <c:pt idx="161">
                  <c:v>30.511110000000002</c:v>
                </c:pt>
                <c:pt idx="162">
                  <c:v>30.700620000000001</c:v>
                </c:pt>
                <c:pt idx="163">
                  <c:v>30.890130000000003</c:v>
                </c:pt>
                <c:pt idx="164">
                  <c:v>31.079640000000001</c:v>
                </c:pt>
                <c:pt idx="165">
                  <c:v>31.269150000000003</c:v>
                </c:pt>
                <c:pt idx="166">
                  <c:v>31.458660000000002</c:v>
                </c:pt>
                <c:pt idx="167">
                  <c:v>31.64817</c:v>
                </c:pt>
                <c:pt idx="168">
                  <c:v>31.837680000000002</c:v>
                </c:pt>
                <c:pt idx="169">
                  <c:v>32.027190000000004</c:v>
                </c:pt>
                <c:pt idx="170">
                  <c:v>32.216700000000003</c:v>
                </c:pt>
                <c:pt idx="171">
                  <c:v>32.406210000000002</c:v>
                </c:pt>
                <c:pt idx="172">
                  <c:v>32.59572</c:v>
                </c:pt>
                <c:pt idx="173">
                  <c:v>32.785229999999999</c:v>
                </c:pt>
                <c:pt idx="174">
                  <c:v>32.974740000000004</c:v>
                </c:pt>
                <c:pt idx="175">
                  <c:v>33.164250000000003</c:v>
                </c:pt>
                <c:pt idx="176">
                  <c:v>33.353760000000001</c:v>
                </c:pt>
                <c:pt idx="177">
                  <c:v>33.54327</c:v>
                </c:pt>
                <c:pt idx="178">
                  <c:v>33.732780000000005</c:v>
                </c:pt>
                <c:pt idx="179">
                  <c:v>33.922290000000004</c:v>
                </c:pt>
                <c:pt idx="180">
                  <c:v>34.111800000000002</c:v>
                </c:pt>
                <c:pt idx="181">
                  <c:v>34.301310000000001</c:v>
                </c:pt>
                <c:pt idx="182">
                  <c:v>34.490819999999999</c:v>
                </c:pt>
                <c:pt idx="183">
                  <c:v>34.680330000000005</c:v>
                </c:pt>
                <c:pt idx="184">
                  <c:v>34.869840000000003</c:v>
                </c:pt>
                <c:pt idx="185">
                  <c:v>35.059350000000002</c:v>
                </c:pt>
                <c:pt idx="186">
                  <c:v>35.248860000000001</c:v>
                </c:pt>
                <c:pt idx="187">
                  <c:v>35.438369999999999</c:v>
                </c:pt>
                <c:pt idx="188">
                  <c:v>35.627880000000005</c:v>
                </c:pt>
                <c:pt idx="189">
                  <c:v>35.817390000000003</c:v>
                </c:pt>
                <c:pt idx="190">
                  <c:v>36.006900000000002</c:v>
                </c:pt>
                <c:pt idx="191">
                  <c:v>36.19641</c:v>
                </c:pt>
                <c:pt idx="192">
                  <c:v>36.385919999999999</c:v>
                </c:pt>
                <c:pt idx="193">
                  <c:v>36.575430000000004</c:v>
                </c:pt>
                <c:pt idx="194">
                  <c:v>36.764940000000003</c:v>
                </c:pt>
                <c:pt idx="195">
                  <c:v>36.954450000000001</c:v>
                </c:pt>
                <c:pt idx="196">
                  <c:v>37.14396</c:v>
                </c:pt>
                <c:pt idx="197">
                  <c:v>37.333470000000005</c:v>
                </c:pt>
                <c:pt idx="198">
                  <c:v>37.522980000000004</c:v>
                </c:pt>
                <c:pt idx="199">
                  <c:v>37.712490000000003</c:v>
                </c:pt>
                <c:pt idx="200">
                  <c:v>37.902000000000001</c:v>
                </c:pt>
              </c:numCache>
            </c:numRef>
          </c:yVal>
          <c:smooth val="1"/>
        </c:ser>
        <c:axId val="239534464"/>
        <c:axId val="239536000"/>
      </c:scatterChart>
      <c:valAx>
        <c:axId val="239534464"/>
        <c:scaling>
          <c:orientation val="minMax"/>
          <c:max val="200000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536000"/>
        <c:crosses val="autoZero"/>
        <c:crossBetween val="midCat"/>
        <c:majorUnit val="25000"/>
      </c:valAx>
      <c:valAx>
        <c:axId val="239536000"/>
        <c:scaling>
          <c:orientation val="minMax"/>
          <c:max val="4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53446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3</xdr:row>
      <xdr:rowOff>168275</xdr:rowOff>
    </xdr:from>
    <xdr:to>
      <xdr:col>13</xdr:col>
      <xdr:colOff>225425</xdr:colOff>
      <xdr:row>23</xdr:row>
      <xdr:rowOff>155575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22226</xdr:colOff>
      <xdr:row>27</xdr:row>
      <xdr:rowOff>165100</xdr:rowOff>
    </xdr:from>
    <xdr:to>
      <xdr:col>13</xdr:col>
      <xdr:colOff>250826</xdr:colOff>
      <xdr:row>47</xdr:row>
      <xdr:rowOff>127000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02"/>
  <sheetViews>
    <sheetView showGridLines="0" tabSelected="1" zoomScale="120" workbookViewId="0">
      <pane ySplit="3" topLeftCell="A27" activePane="bottomLeft" state="frozen"/>
      <selection pane="bottomLeft" activeCell="O1" sqref="O1"/>
    </sheetView>
  </sheetViews>
  <sheetFormatPr baseColWidth="10" defaultRowHeight="14.25"/>
  <cols>
    <col min="1" max="1" width="7.75" style="3" bestFit="1" customWidth="1"/>
    <col min="2" max="3" width="6.75" style="2" bestFit="1" customWidth="1"/>
    <col min="4" max="4" width="6.75" style="4" bestFit="1" customWidth="1"/>
    <col min="5" max="5" width="6.125" style="8" bestFit="1" customWidth="1"/>
    <col min="6" max="6" width="6.125" style="8" customWidth="1"/>
    <col min="7" max="13" width="7.625" customWidth="1"/>
    <col min="14" max="14" width="5.625" customWidth="1"/>
    <col min="15" max="15" width="8" customWidth="1"/>
    <col min="16" max="16" width="6.75" customWidth="1"/>
    <col min="17" max="17" width="9.125" customWidth="1"/>
    <col min="18" max="18" width="9.25" customWidth="1"/>
    <col min="19" max="20" width="7" customWidth="1"/>
    <col min="21" max="21" width="7.75" customWidth="1"/>
  </cols>
  <sheetData>
    <row r="1" spans="1:26" s="6" customFormat="1" ht="19.5" customHeight="1">
      <c r="A1" s="14"/>
      <c r="B1" s="10" t="s">
        <v>0</v>
      </c>
      <c r="C1" s="11" t="s">
        <v>1</v>
      </c>
      <c r="D1" s="10" t="str">
        <f>IF(M$1="s","% Spl.","% Gr.")</f>
        <v>% Gr.</v>
      </c>
      <c r="E1" s="12" t="s">
        <v>3</v>
      </c>
      <c r="F1" s="9"/>
      <c r="G1" s="7" t="s">
        <v>2</v>
      </c>
      <c r="J1" s="22" t="str">
        <f>HYPERLINK("#o4","Anfang")</f>
        <v>Anfang</v>
      </c>
      <c r="M1" s="13"/>
      <c r="O1" s="19">
        <v>43500</v>
      </c>
      <c r="P1" s="7" t="s">
        <v>6</v>
      </c>
      <c r="R1" s="15"/>
      <c r="S1" s="15"/>
      <c r="T1" s="15"/>
      <c r="U1" s="7">
        <v>2014</v>
      </c>
      <c r="Z1" s="20" t="s">
        <v>9</v>
      </c>
    </row>
    <row r="2" spans="1:26" ht="15">
      <c r="A2" s="3">
        <v>1000</v>
      </c>
      <c r="B2" s="1">
        <f t="shared" ref="B2:B30" si="0">INT((A2&gt;8130)*(A2&lt;13469)*(933.7*(A2-8130)/10000+1400)*(A2-8130)/10000+(A2&gt;13468)*(A2&lt;52881)*((228.74*(A2-13469)/10000+2397)*(A2-13469)/10000+1014)+(A2&gt;52880)*(A2&lt;250730)*(0.42*A2-8196)+(A2&gt;250729)*(0.45*A2-15718))</f>
        <v>0</v>
      </c>
      <c r="C2" s="1">
        <f t="shared" ref="C2:C30" si="1">2*INT((A2/2&gt;8130)*(A2/2&lt;13469)*(933.7*(A2/2-8130)/10000+1400)*(A2/2-8130)/10000+(A2/2&gt;13468)*(A2/2&lt;52881)*((228.74*(A2/2-13469)/10000+2397)*(A2/2-13469)/10000+1014)+(A2/2&gt;52880)*(A2/2&lt;250730)*(0.42*A2/2-8196)+(A2/2&gt;250729)*(0.45*A2/2-15718))</f>
        <v>0</v>
      </c>
      <c r="D2" s="4">
        <f t="shared" ref="D2:D33" si="2">100*IF(M$1="s",C2,B2)/A2</f>
        <v>0</v>
      </c>
      <c r="E2" s="8">
        <f>D201/200</f>
        <v>0.18951000000000001</v>
      </c>
      <c r="M2" s="28" t="s">
        <v>31</v>
      </c>
      <c r="O2" s="16">
        <f>INT((O1&gt;8130)*(O1&lt;13469)*(933.7*(O1-8130)/10000+1400)*(O1-8130)/10000+(O1&gt;13468)*(O1&lt;52881)*((228.74*(O1-13469)/10000+2397)*(O1-13469)/10000+1014)+(O1&gt;52880)*(O1&lt;250730)*(0.42*O1-8196)+(O1&gt;250729)*(0.45*O1-15718))</f>
        <v>10275</v>
      </c>
      <c r="P2" s="17" t="s">
        <v>7</v>
      </c>
      <c r="R2" s="18" t="s">
        <v>4</v>
      </c>
      <c r="T2" s="15"/>
      <c r="U2" s="16">
        <f>INT((O1&gt;8354)*(O1&lt;13470)*(974.58*(O1-8354)/10000+1400)*(O1-8354)/10000+(O1&gt;13469)*(O1&lt;52882)*((228.74*(O1-13469)/10000+2397)*(O1-13469)/10000+971)+(O1&gt;52881)*(O1&lt;250731)*(0.42*O1-8239)+(O1&gt;250730)*(0.45*O1-15761))</f>
        <v>10232</v>
      </c>
    </row>
    <row r="3" spans="1:26" ht="15">
      <c r="A3" s="3">
        <v>2000</v>
      </c>
      <c r="B3" s="1">
        <f t="shared" si="0"/>
        <v>0</v>
      </c>
      <c r="C3" s="1">
        <f t="shared" si="1"/>
        <v>0</v>
      </c>
      <c r="D3" s="4">
        <f t="shared" si="2"/>
        <v>0</v>
      </c>
      <c r="E3" s="8">
        <f t="shared" ref="E3:E34" si="3">E$2*ROW(A2)</f>
        <v>0.37902000000000002</v>
      </c>
      <c r="O3" s="16">
        <f>2*INT((O1/2&gt;8130)*(O1/2&lt;13469)*(933.7*(O1/2-8130)/10000+1400)*(O1/2-8130)/10000+(O1/2&gt;13468)*(O1/2&lt;52881)*((228.74*(O1/2-13469)/10000+2397)*(O1/2-13469)/10000+1014)+(O1/2&gt;52880)*(O1/2&lt;250730)*(0.42*O1/2-8196)+(O1/2&gt;250729)*(0.45*O1/2-15718))</f>
        <v>6310</v>
      </c>
      <c r="P3" s="17" t="s">
        <v>8</v>
      </c>
      <c r="R3" s="30" t="s">
        <v>5</v>
      </c>
      <c r="T3" s="21"/>
      <c r="U3" s="16">
        <f>2*INT((O1/2&gt;8354)*(O1/2&lt;13470)*(974.58*(O1/2-8354)/10000+1400)*(O1/2-8354)/10000+(O1/2&gt;13469)*(O1/2&lt;52882)*((228.74*(O1/2-13469)/10000+2397)*(O1/2-13469)/10000+971)+(O1/2&gt;52881)*(O1/2&lt;250731)*(0.42*O1/2-8239)+(O1/2&gt;250730)*(0.45*O1/2-15761))</f>
        <v>6224</v>
      </c>
    </row>
    <row r="4" spans="1:26">
      <c r="A4" s="3">
        <v>3000</v>
      </c>
      <c r="B4" s="1">
        <f t="shared" si="0"/>
        <v>0</v>
      </c>
      <c r="C4" s="1">
        <f t="shared" si="1"/>
        <v>0</v>
      </c>
      <c r="D4" s="4">
        <f t="shared" si="2"/>
        <v>0</v>
      </c>
      <c r="E4" s="8">
        <f t="shared" si="3"/>
        <v>0.56852999999999998</v>
      </c>
      <c r="W4" s="23">
        <v>2013</v>
      </c>
      <c r="X4" s="23"/>
      <c r="Y4" s="23"/>
      <c r="Z4" s="23">
        <v>2014</v>
      </c>
    </row>
    <row r="5" spans="1:26">
      <c r="A5" s="3">
        <v>4000</v>
      </c>
      <c r="B5" s="1">
        <f t="shared" si="0"/>
        <v>0</v>
      </c>
      <c r="C5" s="1">
        <f t="shared" si="1"/>
        <v>0</v>
      </c>
      <c r="D5" s="4">
        <f t="shared" si="2"/>
        <v>0</v>
      </c>
      <c r="E5" s="8">
        <f t="shared" si="3"/>
        <v>0.75804000000000005</v>
      </c>
      <c r="W5" s="23" t="s">
        <v>10</v>
      </c>
      <c r="X5" s="23"/>
      <c r="Y5" s="23"/>
      <c r="Z5" s="23" t="s">
        <v>11</v>
      </c>
    </row>
    <row r="6" spans="1:26">
      <c r="A6" s="3">
        <v>5000</v>
      </c>
      <c r="B6" s="1">
        <f t="shared" si="0"/>
        <v>0</v>
      </c>
      <c r="C6" s="1">
        <f t="shared" si="1"/>
        <v>0</v>
      </c>
      <c r="D6" s="4">
        <f t="shared" si="2"/>
        <v>0</v>
      </c>
      <c r="E6" s="8">
        <f t="shared" si="3"/>
        <v>0.94755000000000011</v>
      </c>
      <c r="W6" s="23" t="s">
        <v>12</v>
      </c>
      <c r="X6" s="23"/>
      <c r="Y6" s="23"/>
      <c r="Z6" s="23" t="s">
        <v>12</v>
      </c>
    </row>
    <row r="7" spans="1:26">
      <c r="A7" s="3">
        <v>6000</v>
      </c>
      <c r="B7" s="1">
        <f t="shared" si="0"/>
        <v>0</v>
      </c>
      <c r="C7" s="1">
        <f t="shared" si="1"/>
        <v>0</v>
      </c>
      <c r="D7" s="4">
        <f t="shared" si="2"/>
        <v>0</v>
      </c>
      <c r="E7" s="8">
        <f t="shared" si="3"/>
        <v>1.13706</v>
      </c>
      <c r="W7" s="23"/>
      <c r="X7" s="23"/>
      <c r="Y7" s="23"/>
      <c r="Z7" s="23"/>
    </row>
    <row r="8" spans="1:26">
      <c r="A8" s="3">
        <v>7000</v>
      </c>
      <c r="B8" s="1">
        <f t="shared" si="0"/>
        <v>0</v>
      </c>
      <c r="C8" s="1">
        <f t="shared" si="1"/>
        <v>0</v>
      </c>
      <c r="D8" s="4">
        <f t="shared" si="2"/>
        <v>0</v>
      </c>
      <c r="E8" s="8">
        <f t="shared" si="3"/>
        <v>1.32657</v>
      </c>
      <c r="W8" s="23" t="s">
        <v>13</v>
      </c>
      <c r="X8" s="23"/>
      <c r="Y8" s="23"/>
      <c r="Z8" s="23" t="s">
        <v>14</v>
      </c>
    </row>
    <row r="9" spans="1:26">
      <c r="A9" s="3">
        <v>8000</v>
      </c>
      <c r="B9" s="1">
        <f t="shared" si="0"/>
        <v>0</v>
      </c>
      <c r="C9" s="1">
        <f t="shared" si="1"/>
        <v>0</v>
      </c>
      <c r="D9" s="4">
        <f t="shared" si="2"/>
        <v>0</v>
      </c>
      <c r="E9" s="8">
        <f t="shared" si="3"/>
        <v>1.5160800000000001</v>
      </c>
      <c r="W9" s="23" t="s">
        <v>15</v>
      </c>
      <c r="X9" s="23"/>
      <c r="Y9" s="23"/>
      <c r="Z9" s="23" t="s">
        <v>16</v>
      </c>
    </row>
    <row r="10" spans="1:26">
      <c r="A10" s="3">
        <v>9000</v>
      </c>
      <c r="B10" s="1">
        <f t="shared" si="0"/>
        <v>128</v>
      </c>
      <c r="C10" s="1">
        <f t="shared" si="1"/>
        <v>0</v>
      </c>
      <c r="D10" s="4">
        <f t="shared" si="2"/>
        <v>1.4222222222222223</v>
      </c>
      <c r="E10" s="8">
        <f t="shared" si="3"/>
        <v>1.7055900000000002</v>
      </c>
      <c r="W10" s="23" t="s">
        <v>17</v>
      </c>
      <c r="X10" s="23"/>
      <c r="Y10" s="23"/>
      <c r="Z10" s="23" t="s">
        <v>18</v>
      </c>
    </row>
    <row r="11" spans="1:26">
      <c r="A11" s="3">
        <v>10000</v>
      </c>
      <c r="B11" s="1">
        <f t="shared" si="0"/>
        <v>294</v>
      </c>
      <c r="C11" s="1">
        <f t="shared" si="1"/>
        <v>0</v>
      </c>
      <c r="D11" s="4">
        <f t="shared" si="2"/>
        <v>2.94</v>
      </c>
      <c r="E11" s="8">
        <f t="shared" si="3"/>
        <v>1.8951000000000002</v>
      </c>
      <c r="W11" s="23"/>
      <c r="X11" s="23"/>
      <c r="Y11" s="23"/>
      <c r="Z11" s="23"/>
    </row>
    <row r="12" spans="1:26">
      <c r="A12" s="3">
        <v>11000</v>
      </c>
      <c r="B12" s="1">
        <f t="shared" si="0"/>
        <v>478</v>
      </c>
      <c r="C12" s="1">
        <f t="shared" si="1"/>
        <v>0</v>
      </c>
      <c r="D12" s="4">
        <f t="shared" si="2"/>
        <v>4.3454545454545457</v>
      </c>
      <c r="E12" s="8">
        <f t="shared" si="3"/>
        <v>2.0846100000000001</v>
      </c>
      <c r="W12" s="23" t="s">
        <v>19</v>
      </c>
      <c r="X12" s="23"/>
      <c r="Y12" s="23"/>
      <c r="Z12" s="23" t="s">
        <v>19</v>
      </c>
    </row>
    <row r="13" spans="1:26">
      <c r="A13" s="3">
        <v>12000</v>
      </c>
      <c r="B13" s="1">
        <f t="shared" si="0"/>
        <v>681</v>
      </c>
      <c r="C13" s="1">
        <f t="shared" si="1"/>
        <v>0</v>
      </c>
      <c r="D13" s="4">
        <f t="shared" si="2"/>
        <v>5.6749999999999998</v>
      </c>
      <c r="E13" s="8">
        <f t="shared" si="3"/>
        <v>2.2741199999999999</v>
      </c>
      <c r="W13" s="23" t="s">
        <v>20</v>
      </c>
      <c r="X13" s="23"/>
      <c r="Y13" s="23"/>
      <c r="Z13" s="23" t="s">
        <v>21</v>
      </c>
    </row>
    <row r="14" spans="1:26">
      <c r="A14" s="3">
        <v>13000</v>
      </c>
      <c r="B14" s="1">
        <f t="shared" si="0"/>
        <v>903</v>
      </c>
      <c r="C14" s="1">
        <f t="shared" si="1"/>
        <v>0</v>
      </c>
      <c r="D14" s="4">
        <f t="shared" si="2"/>
        <v>6.9461538461538463</v>
      </c>
      <c r="E14" s="8">
        <f t="shared" si="3"/>
        <v>2.4636300000000002</v>
      </c>
      <c r="W14" s="23" t="s">
        <v>22</v>
      </c>
      <c r="X14" s="23"/>
      <c r="Y14" s="23"/>
      <c r="Z14" s="23" t="s">
        <v>22</v>
      </c>
    </row>
    <row r="15" spans="1:26">
      <c r="A15" s="3">
        <v>14000</v>
      </c>
      <c r="B15" s="1">
        <f t="shared" si="0"/>
        <v>1141</v>
      </c>
      <c r="C15" s="1">
        <f t="shared" si="1"/>
        <v>0</v>
      </c>
      <c r="D15" s="4">
        <f t="shared" si="2"/>
        <v>8.15</v>
      </c>
      <c r="E15" s="8">
        <f t="shared" si="3"/>
        <v>2.6531400000000001</v>
      </c>
      <c r="W15" s="23"/>
      <c r="X15" s="23"/>
      <c r="Y15" s="23"/>
      <c r="Z15" s="23"/>
    </row>
    <row r="16" spans="1:26">
      <c r="A16" s="3">
        <v>15000</v>
      </c>
      <c r="B16" s="1">
        <f t="shared" si="0"/>
        <v>1386</v>
      </c>
      <c r="C16" s="1">
        <f t="shared" si="1"/>
        <v>0</v>
      </c>
      <c r="D16" s="4">
        <f t="shared" si="2"/>
        <v>9.24</v>
      </c>
      <c r="E16" s="8">
        <f t="shared" si="3"/>
        <v>2.8426500000000003</v>
      </c>
      <c r="W16" s="23" t="s">
        <v>23</v>
      </c>
      <c r="X16" s="23"/>
      <c r="Y16" s="23"/>
      <c r="Z16" s="23" t="s">
        <v>23</v>
      </c>
    </row>
    <row r="17" spans="1:26">
      <c r="A17" s="3">
        <v>16000</v>
      </c>
      <c r="B17" s="1">
        <f t="shared" si="0"/>
        <v>1635</v>
      </c>
      <c r="C17" s="1">
        <f t="shared" si="1"/>
        <v>0</v>
      </c>
      <c r="D17" s="4">
        <f t="shared" si="2"/>
        <v>10.21875</v>
      </c>
      <c r="E17" s="8">
        <f t="shared" si="3"/>
        <v>3.0321600000000002</v>
      </c>
      <c r="W17" s="23" t="s">
        <v>24</v>
      </c>
      <c r="X17" s="23"/>
      <c r="Y17" s="23"/>
      <c r="Z17" s="23" t="s">
        <v>25</v>
      </c>
    </row>
    <row r="18" spans="1:26">
      <c r="A18" s="3">
        <v>17000</v>
      </c>
      <c r="B18" s="1">
        <f t="shared" si="0"/>
        <v>1888</v>
      </c>
      <c r="C18" s="1">
        <f t="shared" si="1"/>
        <v>106</v>
      </c>
      <c r="D18" s="4">
        <f t="shared" si="2"/>
        <v>11.105882352941176</v>
      </c>
      <c r="E18" s="8">
        <f t="shared" si="3"/>
        <v>3.22167</v>
      </c>
      <c r="W18" s="23"/>
      <c r="X18" s="23"/>
      <c r="Y18" s="23"/>
      <c r="Z18" s="23"/>
    </row>
    <row r="19" spans="1:26">
      <c r="A19" s="3">
        <v>18000</v>
      </c>
      <c r="B19" s="1">
        <f t="shared" si="0"/>
        <v>2147</v>
      </c>
      <c r="C19" s="1">
        <f t="shared" si="1"/>
        <v>256</v>
      </c>
      <c r="D19" s="4">
        <f t="shared" si="2"/>
        <v>11.927777777777777</v>
      </c>
      <c r="E19" s="8">
        <f t="shared" si="3"/>
        <v>3.4111800000000003</v>
      </c>
      <c r="W19" s="23" t="s">
        <v>26</v>
      </c>
      <c r="X19" s="23"/>
      <c r="Y19" s="23"/>
      <c r="Z19" s="23" t="s">
        <v>26</v>
      </c>
    </row>
    <row r="20" spans="1:26">
      <c r="A20" s="3">
        <v>19000</v>
      </c>
      <c r="B20" s="1">
        <f t="shared" si="0"/>
        <v>2409</v>
      </c>
      <c r="C20" s="1">
        <f t="shared" si="1"/>
        <v>418</v>
      </c>
      <c r="D20" s="4">
        <f t="shared" si="2"/>
        <v>12.678947368421053</v>
      </c>
      <c r="E20" s="8">
        <f t="shared" si="3"/>
        <v>3.6006900000000002</v>
      </c>
      <c r="W20" s="23" t="s">
        <v>27</v>
      </c>
      <c r="X20" s="23"/>
      <c r="Y20" s="23"/>
      <c r="Z20" s="23" t="s">
        <v>28</v>
      </c>
    </row>
    <row r="21" spans="1:26">
      <c r="A21" s="3">
        <v>20000</v>
      </c>
      <c r="B21" s="1">
        <f t="shared" si="0"/>
        <v>2677</v>
      </c>
      <c r="C21" s="1">
        <f t="shared" si="1"/>
        <v>588</v>
      </c>
      <c r="D21" s="4">
        <f t="shared" si="2"/>
        <v>13.385</v>
      </c>
      <c r="E21" s="8">
        <f t="shared" si="3"/>
        <v>3.7902000000000005</v>
      </c>
    </row>
    <row r="22" spans="1:26">
      <c r="A22" s="3">
        <v>21000</v>
      </c>
      <c r="B22" s="1">
        <f t="shared" si="0"/>
        <v>2948</v>
      </c>
      <c r="C22" s="1">
        <f t="shared" si="1"/>
        <v>768</v>
      </c>
      <c r="D22" s="4">
        <f t="shared" si="2"/>
        <v>14.038095238095238</v>
      </c>
      <c r="E22" s="8">
        <f t="shared" si="3"/>
        <v>3.9797100000000003</v>
      </c>
    </row>
    <row r="23" spans="1:26">
      <c r="A23" s="3">
        <v>22000</v>
      </c>
      <c r="B23" s="1">
        <f t="shared" si="0"/>
        <v>3225</v>
      </c>
      <c r="C23" s="1">
        <f t="shared" si="1"/>
        <v>956</v>
      </c>
      <c r="D23" s="4">
        <f t="shared" si="2"/>
        <v>14.659090909090908</v>
      </c>
      <c r="E23" s="8">
        <f t="shared" si="3"/>
        <v>4.1692200000000001</v>
      </c>
    </row>
    <row r="24" spans="1:26">
      <c r="A24" s="3">
        <v>23000</v>
      </c>
      <c r="B24" s="1">
        <f t="shared" si="0"/>
        <v>3506</v>
      </c>
      <c r="C24" s="1">
        <f t="shared" si="1"/>
        <v>1154</v>
      </c>
      <c r="D24" s="4">
        <f t="shared" si="2"/>
        <v>15.243478260869566</v>
      </c>
      <c r="E24" s="8">
        <f t="shared" si="3"/>
        <v>4.3587300000000004</v>
      </c>
    </row>
    <row r="25" spans="1:26">
      <c r="A25" s="3">
        <v>24000</v>
      </c>
      <c r="B25" s="1">
        <f t="shared" si="0"/>
        <v>3791</v>
      </c>
      <c r="C25" s="1">
        <f t="shared" si="1"/>
        <v>1362</v>
      </c>
      <c r="D25" s="4">
        <f t="shared" si="2"/>
        <v>15.795833333333333</v>
      </c>
      <c r="E25" s="8">
        <f t="shared" si="3"/>
        <v>4.5482399999999998</v>
      </c>
    </row>
    <row r="26" spans="1:26">
      <c r="A26" s="3">
        <v>25000</v>
      </c>
      <c r="B26" s="1">
        <f t="shared" si="0"/>
        <v>4082</v>
      </c>
      <c r="C26" s="1">
        <f t="shared" si="1"/>
        <v>1580</v>
      </c>
      <c r="D26" s="4">
        <f t="shared" si="2"/>
        <v>16.327999999999999</v>
      </c>
      <c r="E26" s="8">
        <f t="shared" si="3"/>
        <v>4.7377500000000001</v>
      </c>
    </row>
    <row r="27" spans="1:26" ht="15">
      <c r="A27" s="3">
        <v>26000</v>
      </c>
      <c r="B27" s="1">
        <f t="shared" si="0"/>
        <v>4376</v>
      </c>
      <c r="C27" s="1">
        <f t="shared" si="1"/>
        <v>1806</v>
      </c>
      <c r="D27" s="4">
        <f t="shared" si="2"/>
        <v>16.830769230769231</v>
      </c>
      <c r="E27" s="8">
        <f t="shared" si="3"/>
        <v>4.9272600000000004</v>
      </c>
      <c r="G27" s="5" t="str">
        <f>"Mittelstands-"&amp;IF(M1="s","Bäuchlein   (Splittingtabelle)","Bauch   (Grundtabelle)")</f>
        <v>Mittelstands-Bauch   (Grundtabelle)</v>
      </c>
      <c r="O27" s="27" t="s">
        <v>29</v>
      </c>
      <c r="P27" s="27" t="s">
        <v>32</v>
      </c>
      <c r="Q27" s="26" t="s">
        <v>30</v>
      </c>
      <c r="R27" s="27" t="s">
        <v>3</v>
      </c>
    </row>
    <row r="28" spans="1:26">
      <c r="A28" s="3">
        <v>27000</v>
      </c>
      <c r="B28" s="1">
        <f t="shared" si="0"/>
        <v>4676</v>
      </c>
      <c r="C28" s="1">
        <f t="shared" si="1"/>
        <v>2042</v>
      </c>
      <c r="D28" s="4">
        <f t="shared" si="2"/>
        <v>17.31851851851852</v>
      </c>
      <c r="E28" s="8">
        <f t="shared" si="3"/>
        <v>5.1167700000000007</v>
      </c>
      <c r="O28" s="28" t="str">
        <f>IF(M1="s","Splitting","Grund")</f>
        <v>Grund</v>
      </c>
      <c r="P28" s="28"/>
    </row>
    <row r="29" spans="1:26">
      <c r="A29" s="3">
        <v>28000</v>
      </c>
      <c r="B29" s="1">
        <f t="shared" si="0"/>
        <v>4980</v>
      </c>
      <c r="C29" s="1">
        <f t="shared" si="1"/>
        <v>2282</v>
      </c>
      <c r="D29" s="4">
        <f t="shared" si="2"/>
        <v>17.785714285714285</v>
      </c>
      <c r="E29" s="8">
        <f t="shared" si="3"/>
        <v>5.3062800000000001</v>
      </c>
      <c r="O29" s="24">
        <f>Q29*INDEX(D:D,MATCH(Q29,A:A,0))%</f>
        <v>1386</v>
      </c>
      <c r="P29" s="29" t="str">
        <f>ROUND(100*O29/Q29,1)&amp;" %"</f>
        <v>9,2 %</v>
      </c>
      <c r="Q29" s="31">
        <v>15000</v>
      </c>
      <c r="R29" s="24">
        <f>Q29*INDEX(E:E,MATCH(Q29,A:A,0))%</f>
        <v>426.39750000000004</v>
      </c>
    </row>
    <row r="30" spans="1:26">
      <c r="A30" s="3">
        <v>29000</v>
      </c>
      <c r="B30" s="1">
        <f t="shared" si="0"/>
        <v>5288</v>
      </c>
      <c r="C30" s="1">
        <f t="shared" si="1"/>
        <v>2526</v>
      </c>
      <c r="D30" s="4">
        <f t="shared" si="2"/>
        <v>18.23448275862069</v>
      </c>
      <c r="E30" s="8">
        <f t="shared" si="3"/>
        <v>5.4957900000000004</v>
      </c>
      <c r="O30" s="24">
        <f>Q30*INDEX(D:D,MATCH(Q30,A:A,0))%</f>
        <v>1635</v>
      </c>
      <c r="P30" s="29"/>
      <c r="Q30" s="24">
        <f>Q29+1000</f>
        <v>16000</v>
      </c>
      <c r="R30" s="24">
        <f>Q30*INDEX(E:E,MATCH(Q30,A:A,0))%</f>
        <v>485.1456</v>
      </c>
    </row>
    <row r="31" spans="1:26">
      <c r="A31" s="3">
        <v>30000</v>
      </c>
      <c r="B31" s="1">
        <f>INT((A31&gt;8130)*(A31&lt;13469)*(933.7*(A31-8130)/10000+1400)*(A31-8130)/10000+(A31&gt;13468)*(A31&lt;52881)*((228.74*(A31-13469)/10000+2397)*(A31-13469)/10000+1014)+(A31&gt;52880)*(A31&lt;250730)*(0.42*A31-8196)+(A31&gt;250729)*(0.45*A31-15718))</f>
        <v>5601</v>
      </c>
      <c r="C31" s="1">
        <f>2*INT((A31/2&gt;8130)*(A31/2&lt;13469)*(933.7*(A31/2-8130)/10000+1400)*(A31/2-8130)/10000+(A31/2&gt;13468)*(A31/2&lt;52881)*((228.74*(A31/2-13469)/10000+2397)*(A31/2-13469)/10000+1014)+(A31/2&gt;52880)*(A31/2&lt;250730)*(0.42*A31/2-8196)+(A31/2&gt;250729)*(0.45*A31/2-15718))</f>
        <v>2772</v>
      </c>
      <c r="D31" s="4">
        <f t="shared" si="2"/>
        <v>18.670000000000002</v>
      </c>
      <c r="E31" s="8">
        <f t="shared" si="3"/>
        <v>5.6853000000000007</v>
      </c>
      <c r="O31" s="25">
        <f>O29-O30</f>
        <v>-249</v>
      </c>
      <c r="P31" s="29" t="str">
        <f>-ROUND(100*O31/1000,1)&amp;" %"</f>
        <v>24,9 %</v>
      </c>
      <c r="R31" s="25">
        <f>R29-R30</f>
        <v>-58.748099999999965</v>
      </c>
    </row>
    <row r="32" spans="1:26">
      <c r="A32" s="3">
        <v>31000</v>
      </c>
      <c r="B32" s="1">
        <f t="shared" ref="B32:B95" si="4">INT((A32&gt;8130)*(A32&lt;13469)*(933.7*(A32-8130)/10000+1400)*(A32-8130)/10000+(A32&gt;13468)*(A32&lt;52881)*((228.74*(A32-13469)/10000+2397)*(A32-13469)/10000+1014)+(A32&gt;52880)*(A32&lt;250730)*(0.42*A32-8196)+(A32&gt;250729)*(0.45*A32-15718))</f>
        <v>5919</v>
      </c>
      <c r="C32" s="1">
        <f t="shared" ref="C32:C95" si="5">2*INT((A32/2&gt;8130)*(A32/2&lt;13469)*(933.7*(A32/2-8130)/10000+1400)*(A32/2-8130)/10000+(A32/2&gt;13468)*(A32/2&lt;52881)*((228.74*(A32/2-13469)/10000+2397)*(A32/2-13469)/10000+1014)+(A32/2&gt;52880)*(A32/2&lt;250730)*(0.42*A32/2-8196)+(A32/2&gt;250729)*(0.45*A32/2-15718))</f>
        <v>3020</v>
      </c>
      <c r="D32" s="4">
        <f t="shared" si="2"/>
        <v>19.093548387096774</v>
      </c>
      <c r="E32" s="8">
        <f t="shared" si="3"/>
        <v>5.8748100000000001</v>
      </c>
    </row>
    <row r="33" spans="1:18">
      <c r="A33" s="3">
        <v>32000</v>
      </c>
      <c r="B33" s="1">
        <f t="shared" si="4"/>
        <v>6241</v>
      </c>
      <c r="C33" s="1">
        <f t="shared" si="5"/>
        <v>3270</v>
      </c>
      <c r="D33" s="4">
        <f t="shared" si="2"/>
        <v>19.503125000000001</v>
      </c>
      <c r="E33" s="8">
        <f t="shared" si="3"/>
        <v>6.0643200000000004</v>
      </c>
      <c r="O33" s="24">
        <f>Q33*INDEX(D:D,MATCH(Q33,A:A,0))%</f>
        <v>5601</v>
      </c>
      <c r="P33" s="29" t="str">
        <f>ROUND(100*O33/Q33,1)&amp;" %"</f>
        <v>18,7 %</v>
      </c>
      <c r="Q33" s="31">
        <v>30000</v>
      </c>
      <c r="R33" s="24">
        <f>Q33*INDEX(E:E,MATCH(Q33,A:A,0))%</f>
        <v>1705.5900000000001</v>
      </c>
    </row>
    <row r="34" spans="1:18">
      <c r="A34" s="3">
        <v>33000</v>
      </c>
      <c r="B34" s="1">
        <f t="shared" si="4"/>
        <v>6568</v>
      </c>
      <c r="C34" s="1">
        <f t="shared" si="5"/>
        <v>3522</v>
      </c>
      <c r="D34" s="4">
        <f t="shared" ref="D34:D65" si="6">100*IF(M$1="s",C34,B34)/A34</f>
        <v>19.903030303030302</v>
      </c>
      <c r="E34" s="8">
        <f t="shared" si="3"/>
        <v>6.2538300000000007</v>
      </c>
      <c r="O34" s="24">
        <f>Q34*INDEX(D:D,MATCH(Q34,A:A,0))%</f>
        <v>5919</v>
      </c>
      <c r="P34" s="29"/>
      <c r="Q34" s="24">
        <f>Q33+1000</f>
        <v>31000</v>
      </c>
      <c r="R34" s="24">
        <f>Q34*INDEX(E:E,MATCH(Q34,A:A,0))%</f>
        <v>1821.1911</v>
      </c>
    </row>
    <row r="35" spans="1:18">
      <c r="A35" s="3">
        <v>34000</v>
      </c>
      <c r="B35" s="1">
        <f t="shared" si="4"/>
        <v>6899</v>
      </c>
      <c r="C35" s="1">
        <f t="shared" si="5"/>
        <v>3776</v>
      </c>
      <c r="D35" s="4">
        <f t="shared" si="6"/>
        <v>20.291176470588237</v>
      </c>
      <c r="E35" s="8">
        <f t="shared" ref="E35:E66" si="7">E$2*ROW(A34)</f>
        <v>6.4433400000000001</v>
      </c>
      <c r="O35" s="25">
        <f>O33-O34</f>
        <v>-318</v>
      </c>
      <c r="P35" s="29" t="str">
        <f>-ROUND(100*O35/1000,1)&amp;" %"</f>
        <v>31,8 %</v>
      </c>
      <c r="R35" s="25">
        <f>R33-R34</f>
        <v>-115.60109999999986</v>
      </c>
    </row>
    <row r="36" spans="1:18">
      <c r="A36" s="3">
        <v>35000</v>
      </c>
      <c r="B36" s="1">
        <f t="shared" si="4"/>
        <v>7235</v>
      </c>
      <c r="C36" s="1">
        <f t="shared" si="5"/>
        <v>4034</v>
      </c>
      <c r="D36" s="4">
        <f t="shared" si="6"/>
        <v>20.671428571428571</v>
      </c>
      <c r="E36" s="8">
        <f t="shared" si="7"/>
        <v>6.6328500000000004</v>
      </c>
    </row>
    <row r="37" spans="1:18">
      <c r="A37" s="3">
        <v>36000</v>
      </c>
      <c r="B37" s="1">
        <f t="shared" si="4"/>
        <v>7575</v>
      </c>
      <c r="C37" s="1">
        <f t="shared" si="5"/>
        <v>4294</v>
      </c>
      <c r="D37" s="4">
        <f t="shared" si="6"/>
        <v>21.041666666666668</v>
      </c>
      <c r="E37" s="8">
        <f t="shared" si="7"/>
        <v>6.8223600000000006</v>
      </c>
      <c r="O37" s="24">
        <f>Q37*INDEX(D:D,MATCH(Q37,A:A,0))%</f>
        <v>13645</v>
      </c>
      <c r="P37" s="29" t="str">
        <f>ROUND(100*O37/Q37,1)&amp;" %"</f>
        <v>26,2 %</v>
      </c>
      <c r="Q37" s="31">
        <v>52000</v>
      </c>
      <c r="R37" s="24">
        <f>Q37*INDEX(E:E,MATCH(Q37,A:A,0))%</f>
        <v>5124.3504000000003</v>
      </c>
    </row>
    <row r="38" spans="1:18">
      <c r="A38" s="3">
        <v>37000</v>
      </c>
      <c r="B38" s="1">
        <f t="shared" si="4"/>
        <v>7920</v>
      </c>
      <c r="C38" s="1">
        <f t="shared" si="5"/>
        <v>4554</v>
      </c>
      <c r="D38" s="4">
        <f t="shared" si="6"/>
        <v>21.405405405405407</v>
      </c>
      <c r="E38" s="8">
        <f t="shared" si="7"/>
        <v>7.01187</v>
      </c>
      <c r="O38" s="24">
        <f>Q38*INDEX(D:D,MATCH(Q38,A:A,0))%</f>
        <v>14064</v>
      </c>
      <c r="P38" s="29"/>
      <c r="Q38" s="24">
        <f>Q37+1000</f>
        <v>53000</v>
      </c>
      <c r="R38" s="24">
        <f>Q38*INDEX(E:E,MATCH(Q38,A:A,0))%</f>
        <v>5323.3359000000009</v>
      </c>
    </row>
    <row r="39" spans="1:18">
      <c r="A39" s="3">
        <v>38000</v>
      </c>
      <c r="B39" s="1">
        <f t="shared" si="4"/>
        <v>8270</v>
      </c>
      <c r="C39" s="1">
        <f t="shared" si="5"/>
        <v>4818</v>
      </c>
      <c r="D39" s="4">
        <f t="shared" si="6"/>
        <v>21.763157894736842</v>
      </c>
      <c r="E39" s="8">
        <f t="shared" si="7"/>
        <v>7.2013800000000003</v>
      </c>
      <c r="O39" s="25">
        <f>O37-O38</f>
        <v>-419</v>
      </c>
      <c r="P39" s="29" t="str">
        <f>-ROUND(100*O39/1000,1)&amp;" %"</f>
        <v>41,9 %</v>
      </c>
      <c r="R39" s="25">
        <f>R37-R38</f>
        <v>-198.98550000000068</v>
      </c>
    </row>
    <row r="40" spans="1:18">
      <c r="A40" s="3">
        <v>39000</v>
      </c>
      <c r="B40" s="1">
        <f t="shared" si="4"/>
        <v>8624</v>
      </c>
      <c r="C40" s="1">
        <f t="shared" si="5"/>
        <v>5084</v>
      </c>
      <c r="D40" s="4">
        <f t="shared" si="6"/>
        <v>22.112820512820512</v>
      </c>
      <c r="E40" s="8">
        <f t="shared" si="7"/>
        <v>7.3908900000000006</v>
      </c>
    </row>
    <row r="41" spans="1:18">
      <c r="A41" s="3">
        <v>40000</v>
      </c>
      <c r="B41" s="1">
        <f t="shared" si="4"/>
        <v>8983</v>
      </c>
      <c r="C41" s="1">
        <f t="shared" si="5"/>
        <v>5354</v>
      </c>
      <c r="D41" s="4">
        <f t="shared" si="6"/>
        <v>22.4575</v>
      </c>
      <c r="E41" s="8">
        <f t="shared" si="7"/>
        <v>7.5804000000000009</v>
      </c>
      <c r="O41" s="24">
        <f>Q41*INDEX(D:D,MATCH(Q41,A:A,0))%</f>
        <v>25404</v>
      </c>
      <c r="P41" s="29" t="str">
        <f>ROUND(100*O41/Q41,1)&amp;" %"</f>
        <v>31,8 %</v>
      </c>
      <c r="Q41" s="31">
        <v>80000</v>
      </c>
      <c r="R41" s="24">
        <f>Q41*INDEX(E:E,MATCH(Q41,A:A,0))%</f>
        <v>12128.640000000001</v>
      </c>
    </row>
    <row r="42" spans="1:18">
      <c r="A42" s="3">
        <v>41000</v>
      </c>
      <c r="B42" s="1">
        <f t="shared" si="4"/>
        <v>9346</v>
      </c>
      <c r="C42" s="1">
        <f t="shared" si="5"/>
        <v>5624</v>
      </c>
      <c r="D42" s="4">
        <f t="shared" si="6"/>
        <v>22.795121951219514</v>
      </c>
      <c r="E42" s="8">
        <f t="shared" si="7"/>
        <v>7.7699100000000003</v>
      </c>
      <c r="O42" s="24">
        <f>Q42*INDEX(D:D,MATCH(Q42,A:A,0))%</f>
        <v>25824</v>
      </c>
      <c r="P42" s="29"/>
      <c r="Q42" s="24">
        <f>Q41+1000</f>
        <v>81000</v>
      </c>
      <c r="R42" s="24">
        <f>Q42*INDEX(E:E,MATCH(Q42,A:A,0))%</f>
        <v>12433.751099999999</v>
      </c>
    </row>
    <row r="43" spans="1:18">
      <c r="A43" s="3">
        <v>42000</v>
      </c>
      <c r="B43" s="1">
        <f t="shared" si="4"/>
        <v>9714</v>
      </c>
      <c r="C43" s="1">
        <f t="shared" si="5"/>
        <v>5896</v>
      </c>
      <c r="D43" s="4">
        <f t="shared" si="6"/>
        <v>23.12857142857143</v>
      </c>
      <c r="E43" s="8">
        <f t="shared" si="7"/>
        <v>7.9594200000000006</v>
      </c>
      <c r="O43" s="25">
        <f>O41-O42</f>
        <v>-420</v>
      </c>
      <c r="P43" s="29" t="str">
        <f>-ROUND(100*O43/1000,1)&amp;" %"</f>
        <v>42 %</v>
      </c>
      <c r="R43" s="25">
        <f>R41-R42</f>
        <v>-305.11109999999826</v>
      </c>
    </row>
    <row r="44" spans="1:18">
      <c r="A44" s="3">
        <v>43000</v>
      </c>
      <c r="B44" s="1">
        <f t="shared" si="4"/>
        <v>10087</v>
      </c>
      <c r="C44" s="1">
        <f t="shared" si="5"/>
        <v>6172</v>
      </c>
      <c r="D44" s="4">
        <f t="shared" si="6"/>
        <v>23.458139534883721</v>
      </c>
      <c r="E44" s="8">
        <f t="shared" si="7"/>
        <v>8.14893</v>
      </c>
    </row>
    <row r="45" spans="1:18">
      <c r="A45" s="3">
        <v>44000</v>
      </c>
      <c r="B45" s="1">
        <f t="shared" si="4"/>
        <v>10464</v>
      </c>
      <c r="C45" s="1">
        <f t="shared" si="5"/>
        <v>6450</v>
      </c>
      <c r="D45" s="4">
        <f t="shared" si="6"/>
        <v>23.781818181818181</v>
      </c>
      <c r="E45" s="8">
        <f t="shared" si="7"/>
        <v>8.3384400000000003</v>
      </c>
      <c r="O45" s="24">
        <f>Q45*INDEX(D:D,MATCH(Q45,A:A,0))%</f>
        <v>42204</v>
      </c>
      <c r="P45" s="29" t="str">
        <f>ROUND(100*O45/Q45,1)&amp;" %"</f>
        <v>35,2 %</v>
      </c>
      <c r="Q45" s="31">
        <v>120000</v>
      </c>
      <c r="R45" s="24">
        <f>Q45*INDEX(E:E,MATCH(Q45,A:A,0))%</f>
        <v>27289.440000000002</v>
      </c>
    </row>
    <row r="46" spans="1:18">
      <c r="A46" s="3">
        <v>45000</v>
      </c>
      <c r="B46" s="1">
        <f t="shared" si="4"/>
        <v>10846</v>
      </c>
      <c r="C46" s="1">
        <f t="shared" si="5"/>
        <v>6730</v>
      </c>
      <c r="D46" s="4">
        <f t="shared" si="6"/>
        <v>24.102222222222224</v>
      </c>
      <c r="E46" s="8">
        <f t="shared" si="7"/>
        <v>8.5279500000000006</v>
      </c>
      <c r="O46" s="24">
        <f>Q46*INDEX(D:D,MATCH(Q46,A:A,0))%</f>
        <v>42624</v>
      </c>
      <c r="P46" s="29"/>
      <c r="Q46" s="24">
        <f>Q45+1000</f>
        <v>121000</v>
      </c>
      <c r="R46" s="24">
        <f>Q46*INDEX(E:E,MATCH(Q46,A:A,0))%</f>
        <v>27746.159100000001</v>
      </c>
    </row>
    <row r="47" spans="1:18">
      <c r="A47" s="3">
        <v>46000</v>
      </c>
      <c r="B47" s="1">
        <f t="shared" si="4"/>
        <v>11232</v>
      </c>
      <c r="C47" s="1">
        <f t="shared" si="5"/>
        <v>7012</v>
      </c>
      <c r="D47" s="4">
        <f t="shared" si="6"/>
        <v>24.417391304347827</v>
      </c>
      <c r="E47" s="8">
        <f t="shared" si="7"/>
        <v>8.7174600000000009</v>
      </c>
      <c r="O47" s="25">
        <f>O45-O46</f>
        <v>-420</v>
      </c>
      <c r="P47" s="29" t="str">
        <f>-ROUND(100*O47/1000,1)&amp;" %"</f>
        <v>42 %</v>
      </c>
      <c r="R47" s="25">
        <f>R45-R46</f>
        <v>-456.71909999999843</v>
      </c>
    </row>
    <row r="48" spans="1:18">
      <c r="A48" s="3">
        <v>47000</v>
      </c>
      <c r="B48" s="1">
        <f t="shared" si="4"/>
        <v>11623</v>
      </c>
      <c r="C48" s="1">
        <f t="shared" si="5"/>
        <v>7296</v>
      </c>
      <c r="D48" s="4">
        <f t="shared" si="6"/>
        <v>24.729787234042554</v>
      </c>
      <c r="E48" s="8">
        <f t="shared" si="7"/>
        <v>8.9069700000000012</v>
      </c>
    </row>
    <row r="49" spans="1:18">
      <c r="A49" s="3">
        <v>48000</v>
      </c>
      <c r="B49" s="1">
        <f t="shared" si="4"/>
        <v>12018</v>
      </c>
      <c r="C49" s="1">
        <f t="shared" si="5"/>
        <v>7582</v>
      </c>
      <c r="D49" s="4">
        <f t="shared" si="6"/>
        <v>25.037500000000001</v>
      </c>
      <c r="E49" s="8">
        <f t="shared" si="7"/>
        <v>9.0964799999999997</v>
      </c>
      <c r="O49" s="24">
        <f>Q49*INDEX(D:D,MATCH(Q49,A:A,0))%</f>
        <v>75804</v>
      </c>
      <c r="P49" s="29" t="str">
        <f>ROUND(100*O49/Q49,1)&amp;" %"</f>
        <v>37,9 %</v>
      </c>
      <c r="Q49" s="31">
        <v>200000</v>
      </c>
      <c r="R49" s="24">
        <f>Q49*INDEX(E:E,MATCH(Q49,A:A,0))%</f>
        <v>75804</v>
      </c>
    </row>
    <row r="50" spans="1:18">
      <c r="A50" s="3">
        <v>49000</v>
      </c>
      <c r="B50" s="1">
        <f t="shared" si="4"/>
        <v>12418</v>
      </c>
      <c r="C50" s="1">
        <f t="shared" si="5"/>
        <v>7872</v>
      </c>
      <c r="D50" s="4">
        <f t="shared" si="6"/>
        <v>25.342857142857142</v>
      </c>
      <c r="E50" s="8">
        <f t="shared" si="7"/>
        <v>9.28599</v>
      </c>
      <c r="O50" s="24">
        <f>Q50*INDEX(D:D,MATCH(Q50,A:A,0))%</f>
        <v>76224</v>
      </c>
      <c r="P50" s="29"/>
      <c r="Q50" s="24">
        <f>Q49+1000</f>
        <v>201000</v>
      </c>
      <c r="R50" s="24">
        <f>Q50*INDEX(E:E,MATCH(Q50,A:A,0))%</f>
        <v>76563.935100000002</v>
      </c>
    </row>
    <row r="51" spans="1:18">
      <c r="A51" s="3">
        <v>50000</v>
      </c>
      <c r="B51" s="1">
        <f t="shared" si="4"/>
        <v>12823</v>
      </c>
      <c r="C51" s="1">
        <f t="shared" si="5"/>
        <v>8164</v>
      </c>
      <c r="D51" s="4">
        <f t="shared" si="6"/>
        <v>25.646000000000001</v>
      </c>
      <c r="E51" s="8">
        <f t="shared" si="7"/>
        <v>9.4755000000000003</v>
      </c>
      <c r="O51" s="25">
        <f>O49-O50</f>
        <v>-420</v>
      </c>
      <c r="P51" s="29" t="str">
        <f>-ROUND(100*O51/1000,1)&amp;" %"</f>
        <v>42 %</v>
      </c>
      <c r="R51" s="25">
        <f>R49-R50</f>
        <v>-759.93510000000242</v>
      </c>
    </row>
    <row r="52" spans="1:18">
      <c r="A52" s="3">
        <v>51000</v>
      </c>
      <c r="B52" s="1">
        <f t="shared" si="4"/>
        <v>13232</v>
      </c>
      <c r="C52" s="1">
        <f t="shared" si="5"/>
        <v>8456</v>
      </c>
      <c r="D52" s="4">
        <f t="shared" si="6"/>
        <v>25.945098039215686</v>
      </c>
      <c r="E52" s="8">
        <f t="shared" si="7"/>
        <v>9.6650100000000005</v>
      </c>
    </row>
    <row r="53" spans="1:18">
      <c r="A53" s="3">
        <v>52000</v>
      </c>
      <c r="B53" s="1">
        <f t="shared" si="4"/>
        <v>13645</v>
      </c>
      <c r="C53" s="1">
        <f t="shared" si="5"/>
        <v>8752</v>
      </c>
      <c r="D53" s="4">
        <f t="shared" si="6"/>
        <v>26.240384615384617</v>
      </c>
      <c r="E53" s="8">
        <f t="shared" si="7"/>
        <v>9.8545200000000008</v>
      </c>
    </row>
    <row r="54" spans="1:18">
      <c r="A54" s="3">
        <v>53000</v>
      </c>
      <c r="B54" s="1">
        <f t="shared" si="4"/>
        <v>14064</v>
      </c>
      <c r="C54" s="1">
        <f t="shared" si="5"/>
        <v>9050</v>
      </c>
      <c r="D54" s="4">
        <f t="shared" si="6"/>
        <v>26.535849056603773</v>
      </c>
      <c r="E54" s="8">
        <f t="shared" si="7"/>
        <v>10.044030000000001</v>
      </c>
    </row>
    <row r="55" spans="1:18">
      <c r="A55" s="3">
        <v>54000</v>
      </c>
      <c r="B55" s="1">
        <f t="shared" si="4"/>
        <v>14484</v>
      </c>
      <c r="C55" s="1">
        <f t="shared" si="5"/>
        <v>9352</v>
      </c>
      <c r="D55" s="4">
        <f t="shared" si="6"/>
        <v>26.822222222222223</v>
      </c>
      <c r="E55" s="8">
        <f t="shared" si="7"/>
        <v>10.233540000000001</v>
      </c>
    </row>
    <row r="56" spans="1:18">
      <c r="A56" s="3">
        <v>55000</v>
      </c>
      <c r="B56" s="1">
        <f t="shared" si="4"/>
        <v>14904</v>
      </c>
      <c r="C56" s="1">
        <f t="shared" si="5"/>
        <v>9654</v>
      </c>
      <c r="D56" s="4">
        <f t="shared" si="6"/>
        <v>27.098181818181818</v>
      </c>
      <c r="E56" s="8">
        <f t="shared" si="7"/>
        <v>10.42305</v>
      </c>
    </row>
    <row r="57" spans="1:18">
      <c r="A57" s="3">
        <v>56000</v>
      </c>
      <c r="B57" s="1">
        <f t="shared" si="4"/>
        <v>15324</v>
      </c>
      <c r="C57" s="1">
        <f t="shared" si="5"/>
        <v>9960</v>
      </c>
      <c r="D57" s="4">
        <f t="shared" si="6"/>
        <v>27.364285714285714</v>
      </c>
      <c r="E57" s="8">
        <f t="shared" si="7"/>
        <v>10.61256</v>
      </c>
    </row>
    <row r="58" spans="1:18">
      <c r="A58" s="3">
        <v>57000</v>
      </c>
      <c r="B58" s="1">
        <f t="shared" si="4"/>
        <v>15744</v>
      </c>
      <c r="C58" s="1">
        <f t="shared" si="5"/>
        <v>10266</v>
      </c>
      <c r="D58" s="4">
        <f t="shared" si="6"/>
        <v>27.621052631578948</v>
      </c>
      <c r="E58" s="8">
        <f t="shared" si="7"/>
        <v>10.802070000000001</v>
      </c>
    </row>
    <row r="59" spans="1:18">
      <c r="A59" s="3">
        <v>58000</v>
      </c>
      <c r="B59" s="1">
        <f t="shared" si="4"/>
        <v>16164</v>
      </c>
      <c r="C59" s="1">
        <f t="shared" si="5"/>
        <v>10576</v>
      </c>
      <c r="D59" s="4">
        <f t="shared" si="6"/>
        <v>27.868965517241378</v>
      </c>
      <c r="E59" s="8">
        <f t="shared" si="7"/>
        <v>10.991580000000001</v>
      </c>
    </row>
    <row r="60" spans="1:18">
      <c r="A60" s="3">
        <v>59000</v>
      </c>
      <c r="B60" s="1">
        <f t="shared" si="4"/>
        <v>16584</v>
      </c>
      <c r="C60" s="1">
        <f t="shared" si="5"/>
        <v>10888</v>
      </c>
      <c r="D60" s="4">
        <f t="shared" si="6"/>
        <v>28.108474576271185</v>
      </c>
      <c r="E60" s="8">
        <f t="shared" si="7"/>
        <v>11.181090000000001</v>
      </c>
    </row>
    <row r="61" spans="1:18">
      <c r="A61" s="3">
        <v>60000</v>
      </c>
      <c r="B61" s="1">
        <f t="shared" si="4"/>
        <v>17004</v>
      </c>
      <c r="C61" s="1">
        <f t="shared" si="5"/>
        <v>11202</v>
      </c>
      <c r="D61" s="4">
        <f t="shared" si="6"/>
        <v>28.34</v>
      </c>
      <c r="E61" s="8">
        <f t="shared" si="7"/>
        <v>11.370600000000001</v>
      </c>
    </row>
    <row r="62" spans="1:18">
      <c r="A62" s="3">
        <v>61000</v>
      </c>
      <c r="B62" s="1">
        <f t="shared" si="4"/>
        <v>17424</v>
      </c>
      <c r="C62" s="1">
        <f t="shared" si="5"/>
        <v>11518</v>
      </c>
      <c r="D62" s="4">
        <f t="shared" si="6"/>
        <v>28.563934426229508</v>
      </c>
      <c r="E62" s="8">
        <f t="shared" si="7"/>
        <v>11.56011</v>
      </c>
    </row>
    <row r="63" spans="1:18">
      <c r="A63" s="3">
        <v>62000</v>
      </c>
      <c r="B63" s="1">
        <f t="shared" si="4"/>
        <v>17844</v>
      </c>
      <c r="C63" s="1">
        <f t="shared" si="5"/>
        <v>11838</v>
      </c>
      <c r="D63" s="4">
        <f t="shared" si="6"/>
        <v>28.780645161290323</v>
      </c>
      <c r="E63" s="8">
        <f t="shared" si="7"/>
        <v>11.74962</v>
      </c>
    </row>
    <row r="64" spans="1:18">
      <c r="A64" s="3">
        <v>63000</v>
      </c>
      <c r="B64" s="1">
        <f t="shared" si="4"/>
        <v>18264</v>
      </c>
      <c r="C64" s="1">
        <f t="shared" si="5"/>
        <v>12158</v>
      </c>
      <c r="D64" s="4">
        <f t="shared" si="6"/>
        <v>28.990476190476191</v>
      </c>
      <c r="E64" s="8">
        <f t="shared" si="7"/>
        <v>11.93913</v>
      </c>
    </row>
    <row r="65" spans="1:5">
      <c r="A65" s="3">
        <v>64000</v>
      </c>
      <c r="B65" s="1">
        <f t="shared" si="4"/>
        <v>18684</v>
      </c>
      <c r="C65" s="1">
        <f t="shared" si="5"/>
        <v>12482</v>
      </c>
      <c r="D65" s="4">
        <f t="shared" si="6"/>
        <v>29.193750000000001</v>
      </c>
      <c r="E65" s="8">
        <f t="shared" si="7"/>
        <v>12.128640000000001</v>
      </c>
    </row>
    <row r="66" spans="1:5">
      <c r="A66" s="3">
        <v>65000</v>
      </c>
      <c r="B66" s="1">
        <f t="shared" si="4"/>
        <v>19104</v>
      </c>
      <c r="C66" s="1">
        <f t="shared" si="5"/>
        <v>12808</v>
      </c>
      <c r="D66" s="4">
        <f t="shared" ref="D66:D97" si="8">100*IF(M$1="s",C66,B66)/A66</f>
        <v>29.39076923076923</v>
      </c>
      <c r="E66" s="8">
        <f t="shared" si="7"/>
        <v>12.318150000000001</v>
      </c>
    </row>
    <row r="67" spans="1:5">
      <c r="A67" s="3">
        <v>66000</v>
      </c>
      <c r="B67" s="1">
        <f t="shared" si="4"/>
        <v>19524</v>
      </c>
      <c r="C67" s="1">
        <f t="shared" si="5"/>
        <v>13136</v>
      </c>
      <c r="D67" s="4">
        <f t="shared" si="8"/>
        <v>29.581818181818182</v>
      </c>
      <c r="E67" s="8">
        <f t="shared" ref="E67:E98" si="9">E$2*ROW(A66)</f>
        <v>12.507660000000001</v>
      </c>
    </row>
    <row r="68" spans="1:5">
      <c r="A68" s="3">
        <v>67000</v>
      </c>
      <c r="B68" s="1">
        <f t="shared" si="4"/>
        <v>19944</v>
      </c>
      <c r="C68" s="1">
        <f t="shared" si="5"/>
        <v>13466</v>
      </c>
      <c r="D68" s="4">
        <f t="shared" si="8"/>
        <v>29.767164179104476</v>
      </c>
      <c r="E68" s="8">
        <f t="shared" si="9"/>
        <v>12.697170000000002</v>
      </c>
    </row>
    <row r="69" spans="1:5">
      <c r="A69" s="3">
        <v>68000</v>
      </c>
      <c r="B69" s="1">
        <f t="shared" si="4"/>
        <v>20364</v>
      </c>
      <c r="C69" s="1">
        <f t="shared" si="5"/>
        <v>13798</v>
      </c>
      <c r="D69" s="4">
        <f t="shared" si="8"/>
        <v>29.94705882352941</v>
      </c>
      <c r="E69" s="8">
        <f t="shared" si="9"/>
        <v>12.88668</v>
      </c>
    </row>
    <row r="70" spans="1:5">
      <c r="A70" s="3">
        <v>69000</v>
      </c>
      <c r="B70" s="1">
        <f t="shared" si="4"/>
        <v>20784</v>
      </c>
      <c r="C70" s="1">
        <f t="shared" si="5"/>
        <v>14132</v>
      </c>
      <c r="D70" s="4">
        <f t="shared" si="8"/>
        <v>30.121739130434783</v>
      </c>
      <c r="E70" s="8">
        <f t="shared" si="9"/>
        <v>13.07619</v>
      </c>
    </row>
    <row r="71" spans="1:5">
      <c r="A71" s="3">
        <v>70000</v>
      </c>
      <c r="B71" s="1">
        <f t="shared" si="4"/>
        <v>21204</v>
      </c>
      <c r="C71" s="1">
        <f t="shared" si="5"/>
        <v>14470</v>
      </c>
      <c r="D71" s="4">
        <f t="shared" si="8"/>
        <v>30.291428571428572</v>
      </c>
      <c r="E71" s="8">
        <f t="shared" si="9"/>
        <v>13.265700000000001</v>
      </c>
    </row>
    <row r="72" spans="1:5">
      <c r="A72" s="3">
        <v>71000</v>
      </c>
      <c r="B72" s="1">
        <f t="shared" si="4"/>
        <v>21624</v>
      </c>
      <c r="C72" s="1">
        <f t="shared" si="5"/>
        <v>14810</v>
      </c>
      <c r="D72" s="4">
        <f t="shared" si="8"/>
        <v>30.456338028169014</v>
      </c>
      <c r="E72" s="8">
        <f t="shared" si="9"/>
        <v>13.455210000000001</v>
      </c>
    </row>
    <row r="73" spans="1:5">
      <c r="A73" s="3">
        <v>72000</v>
      </c>
      <c r="B73" s="1">
        <f t="shared" si="4"/>
        <v>22044</v>
      </c>
      <c r="C73" s="1">
        <f t="shared" si="5"/>
        <v>15150</v>
      </c>
      <c r="D73" s="4">
        <f t="shared" si="8"/>
        <v>30.616666666666667</v>
      </c>
      <c r="E73" s="8">
        <f t="shared" si="9"/>
        <v>13.644720000000001</v>
      </c>
    </row>
    <row r="74" spans="1:5">
      <c r="A74" s="3">
        <v>73000</v>
      </c>
      <c r="B74" s="1">
        <f t="shared" si="4"/>
        <v>22464</v>
      </c>
      <c r="C74" s="1">
        <f t="shared" si="5"/>
        <v>15494</v>
      </c>
      <c r="D74" s="4">
        <f t="shared" si="8"/>
        <v>30.772602739726029</v>
      </c>
      <c r="E74" s="8">
        <f t="shared" si="9"/>
        <v>13.834230000000002</v>
      </c>
    </row>
    <row r="75" spans="1:5">
      <c r="A75" s="3">
        <v>74000</v>
      </c>
      <c r="B75" s="1">
        <f t="shared" si="4"/>
        <v>22884</v>
      </c>
      <c r="C75" s="1">
        <f t="shared" si="5"/>
        <v>15840</v>
      </c>
      <c r="D75" s="4">
        <f t="shared" si="8"/>
        <v>30.924324324324324</v>
      </c>
      <c r="E75" s="8">
        <f t="shared" si="9"/>
        <v>14.02374</v>
      </c>
    </row>
    <row r="76" spans="1:5">
      <c r="A76" s="3">
        <v>75000</v>
      </c>
      <c r="B76" s="1">
        <f t="shared" si="4"/>
        <v>23304</v>
      </c>
      <c r="C76" s="1">
        <f t="shared" si="5"/>
        <v>16190</v>
      </c>
      <c r="D76" s="4">
        <f t="shared" si="8"/>
        <v>31.071999999999999</v>
      </c>
      <c r="E76" s="8">
        <f t="shared" si="9"/>
        <v>14.21325</v>
      </c>
    </row>
    <row r="77" spans="1:5">
      <c r="A77" s="3">
        <v>76000</v>
      </c>
      <c r="B77" s="1">
        <f t="shared" si="4"/>
        <v>23724</v>
      </c>
      <c r="C77" s="1">
        <f t="shared" si="5"/>
        <v>16540</v>
      </c>
      <c r="D77" s="4">
        <f t="shared" si="8"/>
        <v>31.215789473684211</v>
      </c>
      <c r="E77" s="8">
        <f t="shared" si="9"/>
        <v>14.402760000000001</v>
      </c>
    </row>
    <row r="78" spans="1:5">
      <c r="A78" s="3">
        <v>77000</v>
      </c>
      <c r="B78" s="1">
        <f t="shared" si="4"/>
        <v>24144</v>
      </c>
      <c r="C78" s="1">
        <f t="shared" si="5"/>
        <v>16894</v>
      </c>
      <c r="D78" s="4">
        <f t="shared" si="8"/>
        <v>31.355844155844157</v>
      </c>
      <c r="E78" s="8">
        <f t="shared" si="9"/>
        <v>14.592270000000001</v>
      </c>
    </row>
    <row r="79" spans="1:5">
      <c r="A79" s="3">
        <v>78000</v>
      </c>
      <c r="B79" s="1">
        <f t="shared" si="4"/>
        <v>24564</v>
      </c>
      <c r="C79" s="1">
        <f t="shared" si="5"/>
        <v>17248</v>
      </c>
      <c r="D79" s="4">
        <f t="shared" si="8"/>
        <v>31.492307692307691</v>
      </c>
      <c r="E79" s="8">
        <f t="shared" si="9"/>
        <v>14.781780000000001</v>
      </c>
    </row>
    <row r="80" spans="1:5">
      <c r="A80" s="3">
        <v>79000</v>
      </c>
      <c r="B80" s="1">
        <f t="shared" si="4"/>
        <v>24984</v>
      </c>
      <c r="C80" s="1">
        <f t="shared" si="5"/>
        <v>17606</v>
      </c>
      <c r="D80" s="4">
        <f t="shared" si="8"/>
        <v>31.625316455696204</v>
      </c>
      <c r="E80" s="8">
        <f t="shared" si="9"/>
        <v>14.971290000000002</v>
      </c>
    </row>
    <row r="81" spans="1:5">
      <c r="A81" s="3">
        <v>80000</v>
      </c>
      <c r="B81" s="1">
        <f t="shared" si="4"/>
        <v>25404</v>
      </c>
      <c r="C81" s="1">
        <f t="shared" si="5"/>
        <v>17966</v>
      </c>
      <c r="D81" s="4">
        <f t="shared" si="8"/>
        <v>31.754999999999999</v>
      </c>
      <c r="E81" s="8">
        <f t="shared" si="9"/>
        <v>15.160800000000002</v>
      </c>
    </row>
    <row r="82" spans="1:5">
      <c r="A82" s="3">
        <v>81000</v>
      </c>
      <c r="B82" s="1">
        <f t="shared" si="4"/>
        <v>25824</v>
      </c>
      <c r="C82" s="1">
        <f t="shared" si="5"/>
        <v>18328</v>
      </c>
      <c r="D82" s="4">
        <f t="shared" si="8"/>
        <v>31.881481481481483</v>
      </c>
      <c r="E82" s="8">
        <f t="shared" si="9"/>
        <v>15.35031</v>
      </c>
    </row>
    <row r="83" spans="1:5">
      <c r="A83" s="3">
        <v>82000</v>
      </c>
      <c r="B83" s="1">
        <f t="shared" si="4"/>
        <v>26244</v>
      </c>
      <c r="C83" s="1">
        <f t="shared" si="5"/>
        <v>18692</v>
      </c>
      <c r="D83" s="4">
        <f t="shared" si="8"/>
        <v>32.00487804878049</v>
      </c>
      <c r="E83" s="8">
        <f t="shared" si="9"/>
        <v>15.539820000000001</v>
      </c>
    </row>
    <row r="84" spans="1:5">
      <c r="A84" s="3">
        <v>83000</v>
      </c>
      <c r="B84" s="1">
        <f t="shared" si="4"/>
        <v>26664</v>
      </c>
      <c r="C84" s="1">
        <f t="shared" si="5"/>
        <v>19060</v>
      </c>
      <c r="D84" s="4">
        <f t="shared" si="8"/>
        <v>32.12530120481928</v>
      </c>
      <c r="E84" s="8">
        <f t="shared" si="9"/>
        <v>15.729330000000001</v>
      </c>
    </row>
    <row r="85" spans="1:5">
      <c r="A85" s="3">
        <v>84000</v>
      </c>
      <c r="B85" s="1">
        <f t="shared" si="4"/>
        <v>27084</v>
      </c>
      <c r="C85" s="1">
        <f t="shared" si="5"/>
        <v>19428</v>
      </c>
      <c r="D85" s="4">
        <f t="shared" si="8"/>
        <v>32.24285714285714</v>
      </c>
      <c r="E85" s="8">
        <f t="shared" si="9"/>
        <v>15.918840000000001</v>
      </c>
    </row>
    <row r="86" spans="1:5">
      <c r="A86" s="3">
        <v>85000</v>
      </c>
      <c r="B86" s="1">
        <f t="shared" si="4"/>
        <v>27504</v>
      </c>
      <c r="C86" s="1">
        <f t="shared" si="5"/>
        <v>19800</v>
      </c>
      <c r="D86" s="4">
        <f t="shared" si="8"/>
        <v>32.357647058823531</v>
      </c>
      <c r="E86" s="8">
        <f t="shared" si="9"/>
        <v>16.108350000000002</v>
      </c>
    </row>
    <row r="87" spans="1:5">
      <c r="A87" s="3">
        <v>86000</v>
      </c>
      <c r="B87" s="1">
        <f t="shared" si="4"/>
        <v>27924</v>
      </c>
      <c r="C87" s="1">
        <f t="shared" si="5"/>
        <v>20174</v>
      </c>
      <c r="D87" s="4">
        <f t="shared" si="8"/>
        <v>32.469767441860462</v>
      </c>
      <c r="E87" s="8">
        <f t="shared" si="9"/>
        <v>16.29786</v>
      </c>
    </row>
    <row r="88" spans="1:5">
      <c r="A88" s="3">
        <v>87000</v>
      </c>
      <c r="B88" s="1">
        <f t="shared" si="4"/>
        <v>28344</v>
      </c>
      <c r="C88" s="1">
        <f t="shared" si="5"/>
        <v>20550</v>
      </c>
      <c r="D88" s="4">
        <f t="shared" si="8"/>
        <v>32.579310344827583</v>
      </c>
      <c r="E88" s="8">
        <f t="shared" si="9"/>
        <v>16.487370000000002</v>
      </c>
    </row>
    <row r="89" spans="1:5">
      <c r="A89" s="3">
        <v>88000</v>
      </c>
      <c r="B89" s="1">
        <f t="shared" si="4"/>
        <v>28764</v>
      </c>
      <c r="C89" s="1">
        <f t="shared" si="5"/>
        <v>20928</v>
      </c>
      <c r="D89" s="4">
        <f t="shared" si="8"/>
        <v>32.686363636363637</v>
      </c>
      <c r="E89" s="8">
        <f t="shared" si="9"/>
        <v>16.676880000000001</v>
      </c>
    </row>
    <row r="90" spans="1:5">
      <c r="A90" s="3">
        <v>89000</v>
      </c>
      <c r="B90" s="1">
        <f t="shared" si="4"/>
        <v>29184</v>
      </c>
      <c r="C90" s="1">
        <f t="shared" si="5"/>
        <v>21308</v>
      </c>
      <c r="D90" s="4">
        <f t="shared" si="8"/>
        <v>32.791011235955054</v>
      </c>
      <c r="E90" s="8">
        <f t="shared" si="9"/>
        <v>16.866390000000003</v>
      </c>
    </row>
    <row r="91" spans="1:5">
      <c r="A91" s="3">
        <v>90000</v>
      </c>
      <c r="B91" s="1">
        <f t="shared" si="4"/>
        <v>29604</v>
      </c>
      <c r="C91" s="1">
        <f t="shared" si="5"/>
        <v>21692</v>
      </c>
      <c r="D91" s="4">
        <f t="shared" si="8"/>
        <v>32.893333333333331</v>
      </c>
      <c r="E91" s="8">
        <f t="shared" si="9"/>
        <v>17.055900000000001</v>
      </c>
    </row>
    <row r="92" spans="1:5">
      <c r="A92" s="3">
        <v>91000</v>
      </c>
      <c r="B92" s="1">
        <f t="shared" si="4"/>
        <v>30024</v>
      </c>
      <c r="C92" s="1">
        <f t="shared" si="5"/>
        <v>22076</v>
      </c>
      <c r="D92" s="4">
        <f t="shared" si="8"/>
        <v>32.99340659340659</v>
      </c>
      <c r="E92" s="8">
        <f t="shared" si="9"/>
        <v>17.24541</v>
      </c>
    </row>
    <row r="93" spans="1:5">
      <c r="A93" s="3">
        <v>92000</v>
      </c>
      <c r="B93" s="1">
        <f t="shared" si="4"/>
        <v>30444</v>
      </c>
      <c r="C93" s="1">
        <f t="shared" si="5"/>
        <v>22464</v>
      </c>
      <c r="D93" s="4">
        <f t="shared" si="8"/>
        <v>33.091304347826089</v>
      </c>
      <c r="E93" s="8">
        <f t="shared" si="9"/>
        <v>17.434920000000002</v>
      </c>
    </row>
    <row r="94" spans="1:5">
      <c r="A94" s="3">
        <v>93000</v>
      </c>
      <c r="B94" s="1">
        <f t="shared" si="4"/>
        <v>30864</v>
      </c>
      <c r="C94" s="1">
        <f t="shared" si="5"/>
        <v>22854</v>
      </c>
      <c r="D94" s="4">
        <f t="shared" si="8"/>
        <v>33.187096774193549</v>
      </c>
      <c r="E94" s="8">
        <f t="shared" si="9"/>
        <v>17.62443</v>
      </c>
    </row>
    <row r="95" spans="1:5">
      <c r="A95" s="3">
        <v>94000</v>
      </c>
      <c r="B95" s="1">
        <f t="shared" si="4"/>
        <v>31284</v>
      </c>
      <c r="C95" s="1">
        <f t="shared" si="5"/>
        <v>23246</v>
      </c>
      <c r="D95" s="4">
        <f t="shared" si="8"/>
        <v>33.280851063829786</v>
      </c>
      <c r="E95" s="8">
        <f t="shared" si="9"/>
        <v>17.813940000000002</v>
      </c>
    </row>
    <row r="96" spans="1:5">
      <c r="A96" s="3">
        <v>95000</v>
      </c>
      <c r="B96" s="1">
        <f t="shared" ref="B96:B159" si="10">INT((A96&gt;8130)*(A96&lt;13469)*(933.7*(A96-8130)/10000+1400)*(A96-8130)/10000+(A96&gt;13468)*(A96&lt;52881)*((228.74*(A96-13469)/10000+2397)*(A96-13469)/10000+1014)+(A96&gt;52880)*(A96&lt;250730)*(0.42*A96-8196)+(A96&gt;250729)*(0.45*A96-15718))</f>
        <v>31704</v>
      </c>
      <c r="C96" s="1">
        <f t="shared" ref="C96:C159" si="11">2*INT((A96/2&gt;8130)*(A96/2&lt;13469)*(933.7*(A96/2-8130)/10000+1400)*(A96/2-8130)/10000+(A96/2&gt;13468)*(A96/2&lt;52881)*((228.74*(A96/2-13469)/10000+2397)*(A96/2-13469)/10000+1014)+(A96/2&gt;52880)*(A96/2&lt;250730)*(0.42*A96/2-8196)+(A96/2&gt;250729)*(0.45*A96/2-15718))</f>
        <v>23640</v>
      </c>
      <c r="D96" s="4">
        <f t="shared" si="8"/>
        <v>33.37263157894737</v>
      </c>
      <c r="E96" s="8">
        <f t="shared" si="9"/>
        <v>18.003450000000001</v>
      </c>
    </row>
    <row r="97" spans="1:5">
      <c r="A97" s="3">
        <v>96000</v>
      </c>
      <c r="B97" s="1">
        <f t="shared" si="10"/>
        <v>32124</v>
      </c>
      <c r="C97" s="1">
        <f t="shared" si="11"/>
        <v>24036</v>
      </c>
      <c r="D97" s="4">
        <f t="shared" si="8"/>
        <v>33.462499999999999</v>
      </c>
      <c r="E97" s="8">
        <f t="shared" si="9"/>
        <v>18.192959999999999</v>
      </c>
    </row>
    <row r="98" spans="1:5">
      <c r="A98" s="3">
        <v>97000</v>
      </c>
      <c r="B98" s="1">
        <f t="shared" si="10"/>
        <v>32544</v>
      </c>
      <c r="C98" s="1">
        <f t="shared" si="11"/>
        <v>24434</v>
      </c>
      <c r="D98" s="4">
        <f t="shared" ref="D98:D129" si="12">100*IF(M$1="s",C98,B98)/A98</f>
        <v>33.550515463917527</v>
      </c>
      <c r="E98" s="8">
        <f t="shared" si="9"/>
        <v>18.382470000000001</v>
      </c>
    </row>
    <row r="99" spans="1:5">
      <c r="A99" s="3">
        <v>98000</v>
      </c>
      <c r="B99" s="1">
        <f t="shared" si="10"/>
        <v>32964</v>
      </c>
      <c r="C99" s="1">
        <f t="shared" si="11"/>
        <v>24836</v>
      </c>
      <c r="D99" s="4">
        <f t="shared" si="12"/>
        <v>33.63673469387755</v>
      </c>
      <c r="E99" s="8">
        <f t="shared" ref="E99:E130" si="13">E$2*ROW(A98)</f>
        <v>18.57198</v>
      </c>
    </row>
    <row r="100" spans="1:5">
      <c r="A100" s="3">
        <v>99000</v>
      </c>
      <c r="B100" s="1">
        <f t="shared" si="10"/>
        <v>33384</v>
      </c>
      <c r="C100" s="1">
        <f t="shared" si="11"/>
        <v>25240</v>
      </c>
      <c r="D100" s="4">
        <f t="shared" si="12"/>
        <v>33.721212121212119</v>
      </c>
      <c r="E100" s="8">
        <f t="shared" si="13"/>
        <v>18.761490000000002</v>
      </c>
    </row>
    <row r="101" spans="1:5">
      <c r="A101" s="3">
        <v>100000</v>
      </c>
      <c r="B101" s="1">
        <f t="shared" si="10"/>
        <v>33804</v>
      </c>
      <c r="C101" s="1">
        <f t="shared" si="11"/>
        <v>25646</v>
      </c>
      <c r="D101" s="4">
        <f t="shared" si="12"/>
        <v>33.804000000000002</v>
      </c>
      <c r="E101" s="8">
        <f t="shared" si="13"/>
        <v>18.951000000000001</v>
      </c>
    </row>
    <row r="102" spans="1:5">
      <c r="A102" s="3">
        <v>101000</v>
      </c>
      <c r="B102" s="1">
        <f t="shared" si="10"/>
        <v>34224</v>
      </c>
      <c r="C102" s="1">
        <f t="shared" si="11"/>
        <v>26054</v>
      </c>
      <c r="D102" s="4">
        <f t="shared" si="12"/>
        <v>33.885148514851487</v>
      </c>
      <c r="E102" s="8">
        <f t="shared" si="13"/>
        <v>19.140510000000003</v>
      </c>
    </row>
    <row r="103" spans="1:5">
      <c r="A103" s="3">
        <v>102000</v>
      </c>
      <c r="B103" s="1">
        <f t="shared" si="10"/>
        <v>34644</v>
      </c>
      <c r="C103" s="1">
        <f t="shared" si="11"/>
        <v>26464</v>
      </c>
      <c r="D103" s="4">
        <f t="shared" si="12"/>
        <v>33.964705882352938</v>
      </c>
      <c r="E103" s="8">
        <f t="shared" si="13"/>
        <v>19.330020000000001</v>
      </c>
    </row>
    <row r="104" spans="1:5">
      <c r="A104" s="3">
        <v>103000</v>
      </c>
      <c r="B104" s="1">
        <f t="shared" si="10"/>
        <v>35064</v>
      </c>
      <c r="C104" s="1">
        <f t="shared" si="11"/>
        <v>26876</v>
      </c>
      <c r="D104" s="4">
        <f t="shared" si="12"/>
        <v>34.042718446601938</v>
      </c>
      <c r="E104" s="8">
        <f t="shared" si="13"/>
        <v>19.51953</v>
      </c>
    </row>
    <row r="105" spans="1:5">
      <c r="A105" s="3">
        <v>104000</v>
      </c>
      <c r="B105" s="1">
        <f t="shared" si="10"/>
        <v>35484</v>
      </c>
      <c r="C105" s="1">
        <f t="shared" si="11"/>
        <v>27290</v>
      </c>
      <c r="D105" s="4">
        <f t="shared" si="12"/>
        <v>34.119230769230768</v>
      </c>
      <c r="E105" s="8">
        <f t="shared" si="13"/>
        <v>19.709040000000002</v>
      </c>
    </row>
    <row r="106" spans="1:5">
      <c r="A106" s="3">
        <v>105000</v>
      </c>
      <c r="B106" s="1">
        <f t="shared" si="10"/>
        <v>35904</v>
      </c>
      <c r="C106" s="1">
        <f t="shared" si="11"/>
        <v>27708</v>
      </c>
      <c r="D106" s="4">
        <f t="shared" si="12"/>
        <v>34.194285714285712</v>
      </c>
      <c r="E106" s="8">
        <f t="shared" si="13"/>
        <v>19.89855</v>
      </c>
    </row>
    <row r="107" spans="1:5">
      <c r="A107" s="3">
        <v>106000</v>
      </c>
      <c r="B107" s="1">
        <f t="shared" si="10"/>
        <v>36324</v>
      </c>
      <c r="C107" s="1">
        <f t="shared" si="11"/>
        <v>28128</v>
      </c>
      <c r="D107" s="4">
        <f t="shared" si="12"/>
        <v>34.26792452830189</v>
      </c>
      <c r="E107" s="8">
        <f t="shared" si="13"/>
        <v>20.088060000000002</v>
      </c>
    </row>
    <row r="108" spans="1:5">
      <c r="A108" s="3">
        <v>107000</v>
      </c>
      <c r="B108" s="1">
        <f t="shared" si="10"/>
        <v>36744</v>
      </c>
      <c r="C108" s="1">
        <f t="shared" si="11"/>
        <v>28548</v>
      </c>
      <c r="D108" s="4">
        <f t="shared" si="12"/>
        <v>34.340186915887848</v>
      </c>
      <c r="E108" s="8">
        <f t="shared" si="13"/>
        <v>20.277570000000001</v>
      </c>
    </row>
    <row r="109" spans="1:5">
      <c r="A109" s="3">
        <v>108000</v>
      </c>
      <c r="B109" s="1">
        <f t="shared" si="10"/>
        <v>37164</v>
      </c>
      <c r="C109" s="1">
        <f t="shared" si="11"/>
        <v>28968</v>
      </c>
      <c r="D109" s="4">
        <f t="shared" si="12"/>
        <v>34.411111111111111</v>
      </c>
      <c r="E109" s="8">
        <f t="shared" si="13"/>
        <v>20.467080000000003</v>
      </c>
    </row>
    <row r="110" spans="1:5">
      <c r="A110" s="3">
        <v>109000</v>
      </c>
      <c r="B110" s="1">
        <f t="shared" si="10"/>
        <v>37584</v>
      </c>
      <c r="C110" s="1">
        <f t="shared" si="11"/>
        <v>29388</v>
      </c>
      <c r="D110" s="4">
        <f t="shared" si="12"/>
        <v>34.480733944954132</v>
      </c>
      <c r="E110" s="8">
        <f t="shared" si="13"/>
        <v>20.656590000000001</v>
      </c>
    </row>
    <row r="111" spans="1:5">
      <c r="A111" s="3">
        <v>110000</v>
      </c>
      <c r="B111" s="1">
        <f t="shared" si="10"/>
        <v>38004</v>
      </c>
      <c r="C111" s="1">
        <f t="shared" si="11"/>
        <v>29808</v>
      </c>
      <c r="D111" s="4">
        <f t="shared" si="12"/>
        <v>34.549090909090907</v>
      </c>
      <c r="E111" s="8">
        <f t="shared" si="13"/>
        <v>20.8461</v>
      </c>
    </row>
    <row r="112" spans="1:5">
      <c r="A112" s="3">
        <v>111000</v>
      </c>
      <c r="B112" s="1">
        <f t="shared" si="10"/>
        <v>38424</v>
      </c>
      <c r="C112" s="1">
        <f t="shared" si="11"/>
        <v>30228</v>
      </c>
      <c r="D112" s="4">
        <f t="shared" si="12"/>
        <v>34.616216216216216</v>
      </c>
      <c r="E112" s="8">
        <f t="shared" si="13"/>
        <v>21.035610000000002</v>
      </c>
    </row>
    <row r="113" spans="1:5">
      <c r="A113" s="3">
        <v>112000</v>
      </c>
      <c r="B113" s="1">
        <f t="shared" si="10"/>
        <v>38844</v>
      </c>
      <c r="C113" s="1">
        <f t="shared" si="11"/>
        <v>30648</v>
      </c>
      <c r="D113" s="4">
        <f t="shared" si="12"/>
        <v>34.682142857142857</v>
      </c>
      <c r="E113" s="8">
        <f t="shared" si="13"/>
        <v>21.22512</v>
      </c>
    </row>
    <row r="114" spans="1:5">
      <c r="A114" s="3">
        <v>113000</v>
      </c>
      <c r="B114" s="1">
        <f t="shared" si="10"/>
        <v>39264</v>
      </c>
      <c r="C114" s="1">
        <f t="shared" si="11"/>
        <v>31068</v>
      </c>
      <c r="D114" s="4">
        <f t="shared" si="12"/>
        <v>34.746902654867256</v>
      </c>
      <c r="E114" s="8">
        <f t="shared" si="13"/>
        <v>21.414630000000002</v>
      </c>
    </row>
    <row r="115" spans="1:5">
      <c r="A115" s="3">
        <v>114000</v>
      </c>
      <c r="B115" s="1">
        <f t="shared" si="10"/>
        <v>39684</v>
      </c>
      <c r="C115" s="1">
        <f t="shared" si="11"/>
        <v>31488</v>
      </c>
      <c r="D115" s="4">
        <f t="shared" si="12"/>
        <v>34.810526315789474</v>
      </c>
      <c r="E115" s="8">
        <f t="shared" si="13"/>
        <v>21.604140000000001</v>
      </c>
    </row>
    <row r="116" spans="1:5">
      <c r="A116" s="3">
        <v>115000</v>
      </c>
      <c r="B116" s="1">
        <f t="shared" si="10"/>
        <v>40104</v>
      </c>
      <c r="C116" s="1">
        <f t="shared" si="11"/>
        <v>31908</v>
      </c>
      <c r="D116" s="4">
        <f t="shared" si="12"/>
        <v>34.873043478260868</v>
      </c>
      <c r="E116" s="8">
        <f t="shared" si="13"/>
        <v>21.793650000000003</v>
      </c>
    </row>
    <row r="117" spans="1:5">
      <c r="A117" s="3">
        <v>116000</v>
      </c>
      <c r="B117" s="1">
        <f t="shared" si="10"/>
        <v>40524</v>
      </c>
      <c r="C117" s="1">
        <f t="shared" si="11"/>
        <v>32328</v>
      </c>
      <c r="D117" s="4">
        <f t="shared" si="12"/>
        <v>34.934482758620689</v>
      </c>
      <c r="E117" s="8">
        <f t="shared" si="13"/>
        <v>21.983160000000002</v>
      </c>
    </row>
    <row r="118" spans="1:5">
      <c r="A118" s="3">
        <v>117000</v>
      </c>
      <c r="B118" s="1">
        <f t="shared" si="10"/>
        <v>40944</v>
      </c>
      <c r="C118" s="1">
        <f t="shared" si="11"/>
        <v>32748</v>
      </c>
      <c r="D118" s="4">
        <f t="shared" si="12"/>
        <v>34.994871794871791</v>
      </c>
      <c r="E118" s="8">
        <f t="shared" si="13"/>
        <v>22.17267</v>
      </c>
    </row>
    <row r="119" spans="1:5">
      <c r="A119" s="3">
        <v>118000</v>
      </c>
      <c r="B119" s="1">
        <f t="shared" si="10"/>
        <v>41364</v>
      </c>
      <c r="C119" s="1">
        <f t="shared" si="11"/>
        <v>33168</v>
      </c>
      <c r="D119" s="4">
        <f t="shared" si="12"/>
        <v>35.054237288135596</v>
      </c>
      <c r="E119" s="8">
        <f t="shared" si="13"/>
        <v>22.362180000000002</v>
      </c>
    </row>
    <row r="120" spans="1:5">
      <c r="A120" s="3">
        <v>119000</v>
      </c>
      <c r="B120" s="1">
        <f t="shared" si="10"/>
        <v>41784</v>
      </c>
      <c r="C120" s="1">
        <f t="shared" si="11"/>
        <v>33588</v>
      </c>
      <c r="D120" s="4">
        <f t="shared" si="12"/>
        <v>35.11260504201681</v>
      </c>
      <c r="E120" s="8">
        <f t="shared" si="13"/>
        <v>22.551690000000001</v>
      </c>
    </row>
    <row r="121" spans="1:5">
      <c r="A121" s="3">
        <v>120000</v>
      </c>
      <c r="B121" s="1">
        <f t="shared" si="10"/>
        <v>42204</v>
      </c>
      <c r="C121" s="1">
        <f t="shared" si="11"/>
        <v>34008</v>
      </c>
      <c r="D121" s="4">
        <f t="shared" si="12"/>
        <v>35.17</v>
      </c>
      <c r="E121" s="8">
        <f t="shared" si="13"/>
        <v>22.741200000000003</v>
      </c>
    </row>
    <row r="122" spans="1:5">
      <c r="A122" s="3">
        <v>121000</v>
      </c>
      <c r="B122" s="1">
        <f t="shared" si="10"/>
        <v>42624</v>
      </c>
      <c r="C122" s="1">
        <f t="shared" si="11"/>
        <v>34428</v>
      </c>
      <c r="D122" s="4">
        <f t="shared" si="12"/>
        <v>35.226446280991738</v>
      </c>
      <c r="E122" s="8">
        <f t="shared" si="13"/>
        <v>22.930710000000001</v>
      </c>
    </row>
    <row r="123" spans="1:5">
      <c r="A123" s="3">
        <v>122000</v>
      </c>
      <c r="B123" s="1">
        <f t="shared" si="10"/>
        <v>43044</v>
      </c>
      <c r="C123" s="1">
        <f t="shared" si="11"/>
        <v>34848</v>
      </c>
      <c r="D123" s="4">
        <f t="shared" si="12"/>
        <v>35.281967213114754</v>
      </c>
      <c r="E123" s="8">
        <f t="shared" si="13"/>
        <v>23.12022</v>
      </c>
    </row>
    <row r="124" spans="1:5">
      <c r="A124" s="3">
        <v>123000</v>
      </c>
      <c r="B124" s="1">
        <f t="shared" si="10"/>
        <v>43464</v>
      </c>
      <c r="C124" s="1">
        <f t="shared" si="11"/>
        <v>35268</v>
      </c>
      <c r="D124" s="4">
        <f t="shared" si="12"/>
        <v>35.336585365853658</v>
      </c>
      <c r="E124" s="8">
        <f t="shared" si="13"/>
        <v>23.309730000000002</v>
      </c>
    </row>
    <row r="125" spans="1:5">
      <c r="A125" s="3">
        <v>124000</v>
      </c>
      <c r="B125" s="1">
        <f t="shared" si="10"/>
        <v>43884</v>
      </c>
      <c r="C125" s="1">
        <f t="shared" si="11"/>
        <v>35688</v>
      </c>
      <c r="D125" s="4">
        <f t="shared" si="12"/>
        <v>35.390322580645162</v>
      </c>
      <c r="E125" s="8">
        <f t="shared" si="13"/>
        <v>23.49924</v>
      </c>
    </row>
    <row r="126" spans="1:5">
      <c r="A126" s="3">
        <v>125000</v>
      </c>
      <c r="B126" s="1">
        <f t="shared" si="10"/>
        <v>44304</v>
      </c>
      <c r="C126" s="1">
        <f t="shared" si="11"/>
        <v>36108</v>
      </c>
      <c r="D126" s="4">
        <f t="shared" si="12"/>
        <v>35.443199999999997</v>
      </c>
      <c r="E126" s="8">
        <f t="shared" si="13"/>
        <v>23.688750000000002</v>
      </c>
    </row>
    <row r="127" spans="1:5">
      <c r="A127" s="3">
        <v>126000</v>
      </c>
      <c r="B127" s="1">
        <f t="shared" si="10"/>
        <v>44724</v>
      </c>
      <c r="C127" s="1">
        <f t="shared" si="11"/>
        <v>36528</v>
      </c>
      <c r="D127" s="4">
        <f t="shared" si="12"/>
        <v>35.495238095238093</v>
      </c>
      <c r="E127" s="8">
        <f t="shared" si="13"/>
        <v>23.878260000000001</v>
      </c>
    </row>
    <row r="128" spans="1:5">
      <c r="A128" s="3">
        <v>127000</v>
      </c>
      <c r="B128" s="1">
        <f t="shared" si="10"/>
        <v>45144</v>
      </c>
      <c r="C128" s="1">
        <f t="shared" si="11"/>
        <v>36948</v>
      </c>
      <c r="D128" s="4">
        <f t="shared" si="12"/>
        <v>35.546456692913388</v>
      </c>
      <c r="E128" s="8">
        <f t="shared" si="13"/>
        <v>24.067770000000003</v>
      </c>
    </row>
    <row r="129" spans="1:5">
      <c r="A129" s="3">
        <v>128000</v>
      </c>
      <c r="B129" s="1">
        <f t="shared" si="10"/>
        <v>45564</v>
      </c>
      <c r="C129" s="1">
        <f t="shared" si="11"/>
        <v>37368</v>
      </c>
      <c r="D129" s="4">
        <f t="shared" si="12"/>
        <v>35.596874999999997</v>
      </c>
      <c r="E129" s="8">
        <f t="shared" si="13"/>
        <v>24.257280000000002</v>
      </c>
    </row>
    <row r="130" spans="1:5">
      <c r="A130" s="3">
        <v>129000</v>
      </c>
      <c r="B130" s="1">
        <f t="shared" si="10"/>
        <v>45984</v>
      </c>
      <c r="C130" s="1">
        <f t="shared" si="11"/>
        <v>37788</v>
      </c>
      <c r="D130" s="4">
        <f t="shared" ref="D130:D161" si="14">100*IF(M$1="s",C130,B130)/A130</f>
        <v>35.646511627906975</v>
      </c>
      <c r="E130" s="8">
        <f t="shared" si="13"/>
        <v>24.44679</v>
      </c>
    </row>
    <row r="131" spans="1:5">
      <c r="A131" s="3">
        <v>130000</v>
      </c>
      <c r="B131" s="1">
        <f t="shared" si="10"/>
        <v>46404</v>
      </c>
      <c r="C131" s="1">
        <f t="shared" si="11"/>
        <v>38208</v>
      </c>
      <c r="D131" s="4">
        <f t="shared" si="14"/>
        <v>35.695384615384619</v>
      </c>
      <c r="E131" s="8">
        <f t="shared" ref="E131:E162" si="15">E$2*ROW(A130)</f>
        <v>24.636300000000002</v>
      </c>
    </row>
    <row r="132" spans="1:5">
      <c r="A132" s="3">
        <v>131000</v>
      </c>
      <c r="B132" s="1">
        <f t="shared" si="10"/>
        <v>46824</v>
      </c>
      <c r="C132" s="1">
        <f t="shared" si="11"/>
        <v>38628</v>
      </c>
      <c r="D132" s="4">
        <f t="shared" si="14"/>
        <v>35.743511450381682</v>
      </c>
      <c r="E132" s="8">
        <f t="shared" si="15"/>
        <v>24.825810000000001</v>
      </c>
    </row>
    <row r="133" spans="1:5">
      <c r="A133" s="3">
        <v>132000</v>
      </c>
      <c r="B133" s="1">
        <f t="shared" si="10"/>
        <v>47244</v>
      </c>
      <c r="C133" s="1">
        <f t="shared" si="11"/>
        <v>39048</v>
      </c>
      <c r="D133" s="4">
        <f t="shared" si="14"/>
        <v>35.790909090909089</v>
      </c>
      <c r="E133" s="8">
        <f t="shared" si="15"/>
        <v>25.015320000000003</v>
      </c>
    </row>
    <row r="134" spans="1:5">
      <c r="A134" s="3">
        <v>133000</v>
      </c>
      <c r="B134" s="1">
        <f t="shared" si="10"/>
        <v>47664</v>
      </c>
      <c r="C134" s="1">
        <f t="shared" si="11"/>
        <v>39468</v>
      </c>
      <c r="D134" s="4">
        <f t="shared" si="14"/>
        <v>35.837593984962403</v>
      </c>
      <c r="E134" s="8">
        <f t="shared" si="15"/>
        <v>25.204830000000001</v>
      </c>
    </row>
    <row r="135" spans="1:5">
      <c r="A135" s="3">
        <v>134000</v>
      </c>
      <c r="B135" s="1">
        <f t="shared" si="10"/>
        <v>48084</v>
      </c>
      <c r="C135" s="1">
        <f t="shared" si="11"/>
        <v>39888</v>
      </c>
      <c r="D135" s="4">
        <f t="shared" si="14"/>
        <v>35.883582089552242</v>
      </c>
      <c r="E135" s="8">
        <f t="shared" si="15"/>
        <v>25.394340000000003</v>
      </c>
    </row>
    <row r="136" spans="1:5">
      <c r="A136" s="3">
        <v>135000</v>
      </c>
      <c r="B136" s="1">
        <f t="shared" si="10"/>
        <v>48504</v>
      </c>
      <c r="C136" s="1">
        <f t="shared" si="11"/>
        <v>40308</v>
      </c>
      <c r="D136" s="4">
        <f t="shared" si="14"/>
        <v>35.928888888888892</v>
      </c>
      <c r="E136" s="8">
        <f t="shared" si="15"/>
        <v>25.583850000000002</v>
      </c>
    </row>
    <row r="137" spans="1:5">
      <c r="A137" s="3">
        <v>136000</v>
      </c>
      <c r="B137" s="1">
        <f t="shared" si="10"/>
        <v>48924</v>
      </c>
      <c r="C137" s="1">
        <f t="shared" si="11"/>
        <v>40728</v>
      </c>
      <c r="D137" s="4">
        <f t="shared" si="14"/>
        <v>35.973529411764709</v>
      </c>
      <c r="E137" s="8">
        <f t="shared" si="15"/>
        <v>25.77336</v>
      </c>
    </row>
    <row r="138" spans="1:5">
      <c r="A138" s="3">
        <v>137000</v>
      </c>
      <c r="B138" s="1">
        <f t="shared" si="10"/>
        <v>49344</v>
      </c>
      <c r="C138" s="1">
        <f t="shared" si="11"/>
        <v>41148</v>
      </c>
      <c r="D138" s="4">
        <f t="shared" si="14"/>
        <v>36.017518248175179</v>
      </c>
      <c r="E138" s="8">
        <f t="shared" si="15"/>
        <v>25.962870000000002</v>
      </c>
    </row>
    <row r="139" spans="1:5">
      <c r="A139" s="3">
        <v>138000</v>
      </c>
      <c r="B139" s="1">
        <f t="shared" si="10"/>
        <v>49764</v>
      </c>
      <c r="C139" s="1">
        <f t="shared" si="11"/>
        <v>41568</v>
      </c>
      <c r="D139" s="4">
        <f t="shared" si="14"/>
        <v>36.060869565217388</v>
      </c>
      <c r="E139" s="8">
        <f t="shared" si="15"/>
        <v>26.152380000000001</v>
      </c>
    </row>
    <row r="140" spans="1:5">
      <c r="A140" s="3">
        <v>139000</v>
      </c>
      <c r="B140" s="1">
        <f t="shared" si="10"/>
        <v>50184</v>
      </c>
      <c r="C140" s="1">
        <f t="shared" si="11"/>
        <v>41988</v>
      </c>
      <c r="D140" s="4">
        <f t="shared" si="14"/>
        <v>36.103597122302155</v>
      </c>
      <c r="E140" s="8">
        <f t="shared" si="15"/>
        <v>26.341890000000003</v>
      </c>
    </row>
    <row r="141" spans="1:5">
      <c r="A141" s="3">
        <v>140000</v>
      </c>
      <c r="B141" s="1">
        <f t="shared" si="10"/>
        <v>50604</v>
      </c>
      <c r="C141" s="1">
        <f t="shared" si="11"/>
        <v>42408</v>
      </c>
      <c r="D141" s="4">
        <f t="shared" si="14"/>
        <v>36.145714285714284</v>
      </c>
      <c r="E141" s="8">
        <f t="shared" si="15"/>
        <v>26.531400000000001</v>
      </c>
    </row>
    <row r="142" spans="1:5">
      <c r="A142" s="3">
        <v>141000</v>
      </c>
      <c r="B142" s="1">
        <f t="shared" si="10"/>
        <v>51024</v>
      </c>
      <c r="C142" s="1">
        <f t="shared" si="11"/>
        <v>42828</v>
      </c>
      <c r="D142" s="4">
        <f t="shared" si="14"/>
        <v>36.187234042553193</v>
      </c>
      <c r="E142" s="8">
        <f t="shared" si="15"/>
        <v>26.72091</v>
      </c>
    </row>
    <row r="143" spans="1:5">
      <c r="A143" s="3">
        <v>142000</v>
      </c>
      <c r="B143" s="1">
        <f t="shared" si="10"/>
        <v>51444</v>
      </c>
      <c r="C143" s="1">
        <f t="shared" si="11"/>
        <v>43248</v>
      </c>
      <c r="D143" s="4">
        <f t="shared" si="14"/>
        <v>36.228169014084507</v>
      </c>
      <c r="E143" s="8">
        <f t="shared" si="15"/>
        <v>26.910420000000002</v>
      </c>
    </row>
    <row r="144" spans="1:5">
      <c r="A144" s="3">
        <v>143000</v>
      </c>
      <c r="B144" s="1">
        <f t="shared" si="10"/>
        <v>51864</v>
      </c>
      <c r="C144" s="1">
        <f t="shared" si="11"/>
        <v>43668</v>
      </c>
      <c r="D144" s="4">
        <f t="shared" si="14"/>
        <v>36.268531468531471</v>
      </c>
      <c r="E144" s="8">
        <f t="shared" si="15"/>
        <v>27.099930000000001</v>
      </c>
    </row>
    <row r="145" spans="1:5">
      <c r="A145" s="3">
        <v>144000</v>
      </c>
      <c r="B145" s="1">
        <f t="shared" si="10"/>
        <v>52284</v>
      </c>
      <c r="C145" s="1">
        <f t="shared" si="11"/>
        <v>44088</v>
      </c>
      <c r="D145" s="4">
        <f t="shared" si="14"/>
        <v>36.30833333333333</v>
      </c>
      <c r="E145" s="8">
        <f t="shared" si="15"/>
        <v>27.289440000000003</v>
      </c>
    </row>
    <row r="146" spans="1:5">
      <c r="A146" s="3">
        <v>145000</v>
      </c>
      <c r="B146" s="1">
        <f t="shared" si="10"/>
        <v>52704</v>
      </c>
      <c r="C146" s="1">
        <f t="shared" si="11"/>
        <v>44508</v>
      </c>
      <c r="D146" s="4">
        <f t="shared" si="14"/>
        <v>36.347586206896551</v>
      </c>
      <c r="E146" s="8">
        <f t="shared" si="15"/>
        <v>27.478950000000001</v>
      </c>
    </row>
    <row r="147" spans="1:5">
      <c r="A147" s="3">
        <v>146000</v>
      </c>
      <c r="B147" s="1">
        <f t="shared" si="10"/>
        <v>53124</v>
      </c>
      <c r="C147" s="1">
        <f t="shared" si="11"/>
        <v>44928</v>
      </c>
      <c r="D147" s="4">
        <f t="shared" si="14"/>
        <v>36.386301369863013</v>
      </c>
      <c r="E147" s="8">
        <f t="shared" si="15"/>
        <v>27.668460000000003</v>
      </c>
    </row>
    <row r="148" spans="1:5">
      <c r="A148" s="3">
        <v>147000</v>
      </c>
      <c r="B148" s="1">
        <f t="shared" si="10"/>
        <v>53544</v>
      </c>
      <c r="C148" s="1">
        <f t="shared" si="11"/>
        <v>45348</v>
      </c>
      <c r="D148" s="4">
        <f t="shared" si="14"/>
        <v>36.424489795918369</v>
      </c>
      <c r="E148" s="8">
        <f t="shared" si="15"/>
        <v>27.857970000000002</v>
      </c>
    </row>
    <row r="149" spans="1:5">
      <c r="A149" s="3">
        <v>148000</v>
      </c>
      <c r="B149" s="1">
        <f t="shared" si="10"/>
        <v>53964</v>
      </c>
      <c r="C149" s="1">
        <f t="shared" si="11"/>
        <v>45768</v>
      </c>
      <c r="D149" s="4">
        <f t="shared" si="14"/>
        <v>36.462162162162166</v>
      </c>
      <c r="E149" s="8">
        <f t="shared" si="15"/>
        <v>28.04748</v>
      </c>
    </row>
    <row r="150" spans="1:5">
      <c r="A150" s="3">
        <v>149000</v>
      </c>
      <c r="B150" s="1">
        <f t="shared" si="10"/>
        <v>54384</v>
      </c>
      <c r="C150" s="1">
        <f t="shared" si="11"/>
        <v>46188</v>
      </c>
      <c r="D150" s="4">
        <f t="shared" si="14"/>
        <v>36.499328859060405</v>
      </c>
      <c r="E150" s="8">
        <f t="shared" si="15"/>
        <v>28.236990000000002</v>
      </c>
    </row>
    <row r="151" spans="1:5">
      <c r="A151" s="3">
        <v>150000</v>
      </c>
      <c r="B151" s="1">
        <f t="shared" si="10"/>
        <v>54804</v>
      </c>
      <c r="C151" s="1">
        <f t="shared" si="11"/>
        <v>46608</v>
      </c>
      <c r="D151" s="4">
        <f t="shared" si="14"/>
        <v>36.536000000000001</v>
      </c>
      <c r="E151" s="8">
        <f t="shared" si="15"/>
        <v>28.426500000000001</v>
      </c>
    </row>
    <row r="152" spans="1:5">
      <c r="A152" s="3">
        <v>151000</v>
      </c>
      <c r="B152" s="1">
        <f t="shared" si="10"/>
        <v>55224</v>
      </c>
      <c r="C152" s="1">
        <f t="shared" si="11"/>
        <v>47028</v>
      </c>
      <c r="D152" s="4">
        <f t="shared" si="14"/>
        <v>36.572185430463577</v>
      </c>
      <c r="E152" s="8">
        <f t="shared" si="15"/>
        <v>28.616010000000003</v>
      </c>
    </row>
    <row r="153" spans="1:5">
      <c r="A153" s="3">
        <v>152000</v>
      </c>
      <c r="B153" s="1">
        <f t="shared" si="10"/>
        <v>55644</v>
      </c>
      <c r="C153" s="1">
        <f t="shared" si="11"/>
        <v>47448</v>
      </c>
      <c r="D153" s="4">
        <f t="shared" si="14"/>
        <v>36.607894736842105</v>
      </c>
      <c r="E153" s="8">
        <f t="shared" si="15"/>
        <v>28.805520000000001</v>
      </c>
    </row>
    <row r="154" spans="1:5">
      <c r="A154" s="3">
        <v>153000</v>
      </c>
      <c r="B154" s="1">
        <f t="shared" si="10"/>
        <v>56064</v>
      </c>
      <c r="C154" s="1">
        <f t="shared" si="11"/>
        <v>47868</v>
      </c>
      <c r="D154" s="4">
        <f t="shared" si="14"/>
        <v>36.643137254901958</v>
      </c>
      <c r="E154" s="8">
        <f t="shared" si="15"/>
        <v>28.995030000000003</v>
      </c>
    </row>
    <row r="155" spans="1:5">
      <c r="A155" s="3">
        <v>154000</v>
      </c>
      <c r="B155" s="1">
        <f t="shared" si="10"/>
        <v>56484</v>
      </c>
      <c r="C155" s="1">
        <f t="shared" si="11"/>
        <v>48288</v>
      </c>
      <c r="D155" s="4">
        <f t="shared" si="14"/>
        <v>36.677922077922076</v>
      </c>
      <c r="E155" s="8">
        <f t="shared" si="15"/>
        <v>29.184540000000002</v>
      </c>
    </row>
    <row r="156" spans="1:5">
      <c r="A156" s="3">
        <v>155000</v>
      </c>
      <c r="B156" s="1">
        <f t="shared" si="10"/>
        <v>56904</v>
      </c>
      <c r="C156" s="1">
        <f t="shared" si="11"/>
        <v>48708</v>
      </c>
      <c r="D156" s="4">
        <f t="shared" si="14"/>
        <v>36.712258064516128</v>
      </c>
      <c r="E156" s="8">
        <f t="shared" si="15"/>
        <v>29.37405</v>
      </c>
    </row>
    <row r="157" spans="1:5">
      <c r="A157" s="3">
        <v>156000</v>
      </c>
      <c r="B157" s="1">
        <f t="shared" si="10"/>
        <v>57324</v>
      </c>
      <c r="C157" s="1">
        <f t="shared" si="11"/>
        <v>49128</v>
      </c>
      <c r="D157" s="4">
        <f t="shared" si="14"/>
        <v>36.746153846153845</v>
      </c>
      <c r="E157" s="8">
        <f t="shared" si="15"/>
        <v>29.563560000000003</v>
      </c>
    </row>
    <row r="158" spans="1:5">
      <c r="A158" s="3">
        <v>157000</v>
      </c>
      <c r="B158" s="1">
        <f t="shared" si="10"/>
        <v>57744</v>
      </c>
      <c r="C158" s="1">
        <f t="shared" si="11"/>
        <v>49548</v>
      </c>
      <c r="D158" s="4">
        <f t="shared" si="14"/>
        <v>36.779617834394905</v>
      </c>
      <c r="E158" s="8">
        <f t="shared" si="15"/>
        <v>29.753070000000001</v>
      </c>
    </row>
    <row r="159" spans="1:5">
      <c r="A159" s="3">
        <v>158000</v>
      </c>
      <c r="B159" s="1">
        <f t="shared" si="10"/>
        <v>58164</v>
      </c>
      <c r="C159" s="1">
        <f t="shared" si="11"/>
        <v>49968</v>
      </c>
      <c r="D159" s="4">
        <f t="shared" si="14"/>
        <v>36.812658227848104</v>
      </c>
      <c r="E159" s="8">
        <f t="shared" si="15"/>
        <v>29.942580000000003</v>
      </c>
    </row>
    <row r="160" spans="1:5">
      <c r="A160" s="3">
        <v>159000</v>
      </c>
      <c r="B160" s="1">
        <f t="shared" ref="B160:B202" si="16">INT((A160&gt;8130)*(A160&lt;13469)*(933.7*(A160-8130)/10000+1400)*(A160-8130)/10000+(A160&gt;13468)*(A160&lt;52881)*((228.74*(A160-13469)/10000+2397)*(A160-13469)/10000+1014)+(A160&gt;52880)*(A160&lt;250730)*(0.42*A160-8196)+(A160&gt;250729)*(0.45*A160-15718))</f>
        <v>58584</v>
      </c>
      <c r="C160" s="1">
        <f>2*INT((A160/2&gt;8130)*(A160/2&lt;13469)*(933.7*(A160/2-8130)/10000+1400)*(A160/2-8130)/10000+(A160/2&gt;13468)*(A160/2&lt;52881)*((228.74*(A160/2-13469)/10000+2397)*(A160/2-13469)/10000+1014)+(A160/2&gt;52880)*(A160/2&lt;250730)*(0.42*A160/2-8196)+(A160/2&gt;250729)*(0.45*A160/2-15718))</f>
        <v>50388</v>
      </c>
      <c r="D160" s="4">
        <f t="shared" si="14"/>
        <v>36.845283018867924</v>
      </c>
      <c r="E160" s="8">
        <f t="shared" si="15"/>
        <v>30.132090000000002</v>
      </c>
    </row>
    <row r="161" spans="1:5">
      <c r="A161" s="3">
        <v>160000</v>
      </c>
      <c r="B161" s="1">
        <f t="shared" si="16"/>
        <v>59004</v>
      </c>
      <c r="C161" s="1">
        <f>2*INT((A161/2&gt;8130)*(A161/2&lt;13469)*(933.7*(A161/2-8130)/10000+1400)*(A161/2-8130)/10000+(A161/2&gt;13468)*(A161/2&lt;52881)*((228.74*(A161/2-13469)/10000+2397)*(A161/2-13469)/10000+1014)+(A161/2&gt;52880)*(A161/2&lt;250730)*(0.42*A161/2-8196)+(A161/2&gt;250729)*(0.45*A161/2-15718))</f>
        <v>50808</v>
      </c>
      <c r="D161" s="4">
        <f t="shared" si="14"/>
        <v>36.877499999999998</v>
      </c>
      <c r="E161" s="8">
        <f t="shared" si="15"/>
        <v>30.321600000000004</v>
      </c>
    </row>
    <row r="162" spans="1:5">
      <c r="A162" s="3">
        <v>161000</v>
      </c>
      <c r="B162" s="1">
        <f t="shared" si="16"/>
        <v>59424</v>
      </c>
      <c r="C162" s="1">
        <f t="shared" ref="C162:C181" si="17">2*INT((A162/2&gt;8130)*(A162/2&lt;13469)*(933.7*(A162/2-8130)/10000+1400)*(A162/2-8130)/10000+(A162/2&gt;13468)*(A162/2&lt;52881)*((228.74*(A162/2-13469)/10000+2397)*(A162/2-13469)/10000+1014)+(A162/2&gt;52880)*(A162/2&lt;250730)*(0.42*A162/2-8196)+(A162/2&gt;250729)*(0.45*A162/2-15718))</f>
        <v>51228</v>
      </c>
      <c r="D162" s="4">
        <f t="shared" ref="D162:D193" si="18">100*IF(M$1="s",C162,B162)/A162</f>
        <v>36.909316770186336</v>
      </c>
      <c r="E162" s="8">
        <f t="shared" si="15"/>
        <v>30.511110000000002</v>
      </c>
    </row>
    <row r="163" spans="1:5">
      <c r="A163" s="3">
        <v>162000</v>
      </c>
      <c r="B163" s="1">
        <f t="shared" si="16"/>
        <v>59844</v>
      </c>
      <c r="C163" s="1">
        <f t="shared" si="17"/>
        <v>51648</v>
      </c>
      <c r="D163" s="4">
        <f t="shared" si="18"/>
        <v>36.940740740740743</v>
      </c>
      <c r="E163" s="8">
        <f t="shared" ref="E163:E194" si="19">E$2*ROW(A162)</f>
        <v>30.700620000000001</v>
      </c>
    </row>
    <row r="164" spans="1:5">
      <c r="A164" s="3">
        <v>163000</v>
      </c>
      <c r="B164" s="1">
        <f t="shared" si="16"/>
        <v>60264</v>
      </c>
      <c r="C164" s="1">
        <f t="shared" si="17"/>
        <v>52068</v>
      </c>
      <c r="D164" s="4">
        <f t="shared" si="18"/>
        <v>36.971779141104292</v>
      </c>
      <c r="E164" s="8">
        <f t="shared" si="19"/>
        <v>30.890130000000003</v>
      </c>
    </row>
    <row r="165" spans="1:5">
      <c r="A165" s="3">
        <v>164000</v>
      </c>
      <c r="B165" s="1">
        <f t="shared" si="16"/>
        <v>60684</v>
      </c>
      <c r="C165" s="1">
        <f t="shared" si="17"/>
        <v>52488</v>
      </c>
      <c r="D165" s="4">
        <f t="shared" si="18"/>
        <v>37.002439024390242</v>
      </c>
      <c r="E165" s="8">
        <f t="shared" si="19"/>
        <v>31.079640000000001</v>
      </c>
    </row>
    <row r="166" spans="1:5">
      <c r="A166" s="3">
        <v>165000</v>
      </c>
      <c r="B166" s="1">
        <f t="shared" si="16"/>
        <v>61104</v>
      </c>
      <c r="C166" s="1">
        <f t="shared" si="17"/>
        <v>52908</v>
      </c>
      <c r="D166" s="4">
        <f t="shared" si="18"/>
        <v>37.032727272727271</v>
      </c>
      <c r="E166" s="8">
        <f t="shared" si="19"/>
        <v>31.269150000000003</v>
      </c>
    </row>
    <row r="167" spans="1:5">
      <c r="A167" s="3">
        <v>166000</v>
      </c>
      <c r="B167" s="1">
        <f t="shared" si="16"/>
        <v>61524</v>
      </c>
      <c r="C167" s="1">
        <f t="shared" si="17"/>
        <v>53328</v>
      </c>
      <c r="D167" s="4">
        <f t="shared" si="18"/>
        <v>37.06265060240964</v>
      </c>
      <c r="E167" s="8">
        <f t="shared" si="19"/>
        <v>31.458660000000002</v>
      </c>
    </row>
    <row r="168" spans="1:5">
      <c r="A168" s="3">
        <v>167000</v>
      </c>
      <c r="B168" s="1">
        <f t="shared" si="16"/>
        <v>61944</v>
      </c>
      <c r="C168" s="1">
        <f t="shared" si="17"/>
        <v>53748</v>
      </c>
      <c r="D168" s="4">
        <f t="shared" si="18"/>
        <v>37.092215568862272</v>
      </c>
      <c r="E168" s="8">
        <f t="shared" si="19"/>
        <v>31.64817</v>
      </c>
    </row>
    <row r="169" spans="1:5">
      <c r="A169" s="3">
        <v>168000</v>
      </c>
      <c r="B169" s="1">
        <f t="shared" si="16"/>
        <v>62364</v>
      </c>
      <c r="C169" s="1">
        <f t="shared" si="17"/>
        <v>54168</v>
      </c>
      <c r="D169" s="4">
        <f t="shared" si="18"/>
        <v>37.121428571428574</v>
      </c>
      <c r="E169" s="8">
        <f t="shared" si="19"/>
        <v>31.837680000000002</v>
      </c>
    </row>
    <row r="170" spans="1:5">
      <c r="A170" s="3">
        <v>169000</v>
      </c>
      <c r="B170" s="1">
        <f t="shared" si="16"/>
        <v>62784</v>
      </c>
      <c r="C170" s="1">
        <f t="shared" si="17"/>
        <v>54588</v>
      </c>
      <c r="D170" s="4">
        <f t="shared" si="18"/>
        <v>37.150295857988162</v>
      </c>
      <c r="E170" s="8">
        <f t="shared" si="19"/>
        <v>32.027190000000004</v>
      </c>
    </row>
    <row r="171" spans="1:5">
      <c r="A171" s="3">
        <v>170000</v>
      </c>
      <c r="B171" s="1">
        <f t="shared" si="16"/>
        <v>63204</v>
      </c>
      <c r="C171" s="1">
        <f t="shared" si="17"/>
        <v>55008</v>
      </c>
      <c r="D171" s="4">
        <f t="shared" si="18"/>
        <v>37.178823529411765</v>
      </c>
      <c r="E171" s="8">
        <f t="shared" si="19"/>
        <v>32.216700000000003</v>
      </c>
    </row>
    <row r="172" spans="1:5">
      <c r="A172" s="3">
        <v>171000</v>
      </c>
      <c r="B172" s="1">
        <f t="shared" si="16"/>
        <v>63624</v>
      </c>
      <c r="C172" s="1">
        <f t="shared" si="17"/>
        <v>55428</v>
      </c>
      <c r="D172" s="4">
        <f t="shared" si="18"/>
        <v>37.207017543859649</v>
      </c>
      <c r="E172" s="8">
        <f t="shared" si="19"/>
        <v>32.406210000000002</v>
      </c>
    </row>
    <row r="173" spans="1:5">
      <c r="A173" s="3">
        <v>172000</v>
      </c>
      <c r="B173" s="1">
        <f t="shared" si="16"/>
        <v>64044</v>
      </c>
      <c r="C173" s="1">
        <f t="shared" si="17"/>
        <v>55848</v>
      </c>
      <c r="D173" s="4">
        <f t="shared" si="18"/>
        <v>37.234883720930235</v>
      </c>
      <c r="E173" s="8">
        <f t="shared" si="19"/>
        <v>32.59572</v>
      </c>
    </row>
    <row r="174" spans="1:5">
      <c r="A174" s="3">
        <v>173000</v>
      </c>
      <c r="B174" s="1">
        <f t="shared" si="16"/>
        <v>64464</v>
      </c>
      <c r="C174" s="1">
        <f t="shared" si="17"/>
        <v>56268</v>
      </c>
      <c r="D174" s="4">
        <f t="shared" si="18"/>
        <v>37.262427745664738</v>
      </c>
      <c r="E174" s="8">
        <f t="shared" si="19"/>
        <v>32.785229999999999</v>
      </c>
    </row>
    <row r="175" spans="1:5">
      <c r="A175" s="3">
        <v>174000</v>
      </c>
      <c r="B175" s="1">
        <f t="shared" si="16"/>
        <v>64884</v>
      </c>
      <c r="C175" s="1">
        <f t="shared" si="17"/>
        <v>56688</v>
      </c>
      <c r="D175" s="4">
        <f t="shared" si="18"/>
        <v>37.289655172413795</v>
      </c>
      <c r="E175" s="8">
        <f t="shared" si="19"/>
        <v>32.974740000000004</v>
      </c>
    </row>
    <row r="176" spans="1:5">
      <c r="A176" s="3">
        <v>175000</v>
      </c>
      <c r="B176" s="1">
        <f t="shared" si="16"/>
        <v>65304</v>
      </c>
      <c r="C176" s="1">
        <f t="shared" si="17"/>
        <v>57108</v>
      </c>
      <c r="D176" s="4">
        <f t="shared" si="18"/>
        <v>37.316571428571429</v>
      </c>
      <c r="E176" s="8">
        <f t="shared" si="19"/>
        <v>33.164250000000003</v>
      </c>
    </row>
    <row r="177" spans="1:5">
      <c r="A177" s="3">
        <v>176000</v>
      </c>
      <c r="B177" s="1">
        <f t="shared" si="16"/>
        <v>65724</v>
      </c>
      <c r="C177" s="1">
        <f t="shared" si="17"/>
        <v>57528</v>
      </c>
      <c r="D177" s="4">
        <f t="shared" si="18"/>
        <v>37.343181818181819</v>
      </c>
      <c r="E177" s="8">
        <f t="shared" si="19"/>
        <v>33.353760000000001</v>
      </c>
    </row>
    <row r="178" spans="1:5">
      <c r="A178" s="3">
        <v>177000</v>
      </c>
      <c r="B178" s="1">
        <f t="shared" si="16"/>
        <v>66144</v>
      </c>
      <c r="C178" s="1">
        <f t="shared" si="17"/>
        <v>57948</v>
      </c>
      <c r="D178" s="4">
        <f t="shared" si="18"/>
        <v>37.369491525423726</v>
      </c>
      <c r="E178" s="8">
        <f t="shared" si="19"/>
        <v>33.54327</v>
      </c>
    </row>
    <row r="179" spans="1:5">
      <c r="A179" s="3">
        <v>178000</v>
      </c>
      <c r="B179" s="1">
        <f t="shared" si="16"/>
        <v>66564</v>
      </c>
      <c r="C179" s="1">
        <f t="shared" si="17"/>
        <v>58368</v>
      </c>
      <c r="D179" s="4">
        <f t="shared" si="18"/>
        <v>37.395505617977527</v>
      </c>
      <c r="E179" s="8">
        <f t="shared" si="19"/>
        <v>33.732780000000005</v>
      </c>
    </row>
    <row r="180" spans="1:5">
      <c r="A180" s="3">
        <v>179000</v>
      </c>
      <c r="B180" s="1">
        <f t="shared" si="16"/>
        <v>66984</v>
      </c>
      <c r="C180" s="1">
        <f t="shared" si="17"/>
        <v>58788</v>
      </c>
      <c r="D180" s="4">
        <f t="shared" si="18"/>
        <v>37.421229050279329</v>
      </c>
      <c r="E180" s="8">
        <f t="shared" si="19"/>
        <v>33.922290000000004</v>
      </c>
    </row>
    <row r="181" spans="1:5">
      <c r="A181" s="3">
        <v>180000</v>
      </c>
      <c r="B181" s="1">
        <f t="shared" si="16"/>
        <v>67404</v>
      </c>
      <c r="C181" s="1">
        <f t="shared" si="17"/>
        <v>59208</v>
      </c>
      <c r="D181" s="4">
        <f t="shared" si="18"/>
        <v>37.446666666666665</v>
      </c>
      <c r="E181" s="8">
        <f t="shared" si="19"/>
        <v>34.111800000000002</v>
      </c>
    </row>
    <row r="182" spans="1:5">
      <c r="A182" s="3">
        <v>181000</v>
      </c>
      <c r="B182" s="1">
        <f t="shared" si="16"/>
        <v>67824</v>
      </c>
      <c r="C182" s="1">
        <f t="shared" ref="C182:C202" si="20">2*INT((A182/2&gt;8130)*(A182/2&lt;13469)*(933.7*(A182/2-8130)/10000+1400)*(A182/2-8130)/10000+(A182/2&gt;13468)*(A182/2&lt;52881)*((228.74*(A182/2-13469)/10000+2397)*(A182/2-13469)/10000+1014)+(A182/2&gt;52880)*(A182/2&lt;250730)*(0.42*A182/2-8196)+(A182/2&gt;250729)*(0.45*A182/2-15718))</f>
        <v>59628</v>
      </c>
      <c r="D182" s="4">
        <f t="shared" si="18"/>
        <v>37.471823204419891</v>
      </c>
      <c r="E182" s="8">
        <f t="shared" si="19"/>
        <v>34.301310000000001</v>
      </c>
    </row>
    <row r="183" spans="1:5">
      <c r="A183" s="3">
        <v>182000</v>
      </c>
      <c r="B183" s="1">
        <f t="shared" si="16"/>
        <v>68244</v>
      </c>
      <c r="C183" s="1">
        <f t="shared" si="20"/>
        <v>60048</v>
      </c>
      <c r="D183" s="4">
        <f t="shared" si="18"/>
        <v>37.496703296703295</v>
      </c>
      <c r="E183" s="8">
        <f t="shared" si="19"/>
        <v>34.490819999999999</v>
      </c>
    </row>
    <row r="184" spans="1:5">
      <c r="A184" s="3">
        <v>183000</v>
      </c>
      <c r="B184" s="1">
        <f t="shared" si="16"/>
        <v>68664</v>
      </c>
      <c r="C184" s="1">
        <f t="shared" si="20"/>
        <v>60468</v>
      </c>
      <c r="D184" s="4">
        <f t="shared" si="18"/>
        <v>37.521311475409838</v>
      </c>
      <c r="E184" s="8">
        <f t="shared" si="19"/>
        <v>34.680330000000005</v>
      </c>
    </row>
    <row r="185" spans="1:5">
      <c r="A185" s="3">
        <v>184000</v>
      </c>
      <c r="B185" s="1">
        <f t="shared" si="16"/>
        <v>69084</v>
      </c>
      <c r="C185" s="1">
        <f t="shared" si="20"/>
        <v>60888</v>
      </c>
      <c r="D185" s="4">
        <f t="shared" si="18"/>
        <v>37.545652173913041</v>
      </c>
      <c r="E185" s="8">
        <f t="shared" si="19"/>
        <v>34.869840000000003</v>
      </c>
    </row>
    <row r="186" spans="1:5">
      <c r="A186" s="3">
        <v>185000</v>
      </c>
      <c r="B186" s="1">
        <f t="shared" si="16"/>
        <v>69504</v>
      </c>
      <c r="C186" s="1">
        <f t="shared" si="20"/>
        <v>61308</v>
      </c>
      <c r="D186" s="4">
        <f t="shared" si="18"/>
        <v>37.56972972972973</v>
      </c>
      <c r="E186" s="8">
        <f t="shared" si="19"/>
        <v>35.059350000000002</v>
      </c>
    </row>
    <row r="187" spans="1:5">
      <c r="A187" s="3">
        <v>186000</v>
      </c>
      <c r="B187" s="1">
        <f t="shared" si="16"/>
        <v>69924</v>
      </c>
      <c r="C187" s="1">
        <f t="shared" si="20"/>
        <v>61728</v>
      </c>
      <c r="D187" s="4">
        <f t="shared" si="18"/>
        <v>37.593548387096774</v>
      </c>
      <c r="E187" s="8">
        <f t="shared" si="19"/>
        <v>35.248860000000001</v>
      </c>
    </row>
    <row r="188" spans="1:5">
      <c r="A188" s="3">
        <v>187000</v>
      </c>
      <c r="B188" s="1">
        <f t="shared" si="16"/>
        <v>70344</v>
      </c>
      <c r="C188" s="1">
        <f t="shared" si="20"/>
        <v>62148</v>
      </c>
      <c r="D188" s="4">
        <f t="shared" si="18"/>
        <v>37.617112299465241</v>
      </c>
      <c r="E188" s="8">
        <f t="shared" si="19"/>
        <v>35.438369999999999</v>
      </c>
    </row>
    <row r="189" spans="1:5">
      <c r="A189" s="3">
        <v>188000</v>
      </c>
      <c r="B189" s="1">
        <f t="shared" si="16"/>
        <v>70764</v>
      </c>
      <c r="C189" s="1">
        <f t="shared" si="20"/>
        <v>62568</v>
      </c>
      <c r="D189" s="4">
        <f t="shared" si="18"/>
        <v>37.640425531914893</v>
      </c>
      <c r="E189" s="8">
        <f t="shared" si="19"/>
        <v>35.627880000000005</v>
      </c>
    </row>
    <row r="190" spans="1:5">
      <c r="A190" s="3">
        <v>189000</v>
      </c>
      <c r="B190" s="1">
        <f t="shared" si="16"/>
        <v>71184</v>
      </c>
      <c r="C190" s="1">
        <f t="shared" si="20"/>
        <v>62988</v>
      </c>
      <c r="D190" s="4">
        <f t="shared" si="18"/>
        <v>37.663492063492065</v>
      </c>
      <c r="E190" s="8">
        <f t="shared" si="19"/>
        <v>35.817390000000003</v>
      </c>
    </row>
    <row r="191" spans="1:5">
      <c r="A191" s="3">
        <v>190000</v>
      </c>
      <c r="B191" s="1">
        <f t="shared" si="16"/>
        <v>71604</v>
      </c>
      <c r="C191" s="1">
        <f t="shared" si="20"/>
        <v>63408</v>
      </c>
      <c r="D191" s="4">
        <f t="shared" si="18"/>
        <v>37.686315789473682</v>
      </c>
      <c r="E191" s="8">
        <f t="shared" si="19"/>
        <v>36.006900000000002</v>
      </c>
    </row>
    <row r="192" spans="1:5">
      <c r="A192" s="3">
        <v>191000</v>
      </c>
      <c r="B192" s="1">
        <f t="shared" si="16"/>
        <v>72024</v>
      </c>
      <c r="C192" s="1">
        <f t="shared" si="20"/>
        <v>63828</v>
      </c>
      <c r="D192" s="4">
        <f t="shared" si="18"/>
        <v>37.70890052356021</v>
      </c>
      <c r="E192" s="8">
        <f t="shared" si="19"/>
        <v>36.19641</v>
      </c>
    </row>
    <row r="193" spans="1:5">
      <c r="A193" s="3">
        <v>192000</v>
      </c>
      <c r="B193" s="1">
        <f t="shared" si="16"/>
        <v>72444</v>
      </c>
      <c r="C193" s="1">
        <f t="shared" si="20"/>
        <v>64248</v>
      </c>
      <c r="D193" s="4">
        <f t="shared" si="18"/>
        <v>37.731250000000003</v>
      </c>
      <c r="E193" s="8">
        <f t="shared" si="19"/>
        <v>36.385919999999999</v>
      </c>
    </row>
    <row r="194" spans="1:5">
      <c r="A194" s="3">
        <v>193000</v>
      </c>
      <c r="B194" s="1">
        <f t="shared" si="16"/>
        <v>72864</v>
      </c>
      <c r="C194" s="1">
        <f t="shared" si="20"/>
        <v>64668</v>
      </c>
      <c r="D194" s="4">
        <f t="shared" ref="D194:D202" si="21">100*IF(M$1="s",C194,B194)/A194</f>
        <v>37.753367875647669</v>
      </c>
      <c r="E194" s="8">
        <f t="shared" si="19"/>
        <v>36.575430000000004</v>
      </c>
    </row>
    <row r="195" spans="1:5">
      <c r="A195" s="3">
        <v>194000</v>
      </c>
      <c r="B195" s="1">
        <f t="shared" si="16"/>
        <v>73284</v>
      </c>
      <c r="C195" s="1">
        <f t="shared" si="20"/>
        <v>65088</v>
      </c>
      <c r="D195" s="4">
        <f t="shared" si="21"/>
        <v>37.77525773195876</v>
      </c>
      <c r="E195" s="8">
        <f t="shared" ref="E195:E202" si="22">E$2*ROW(A194)</f>
        <v>36.764940000000003</v>
      </c>
    </row>
    <row r="196" spans="1:5">
      <c r="A196" s="3">
        <v>195000</v>
      </c>
      <c r="B196" s="1">
        <f t="shared" si="16"/>
        <v>73704</v>
      </c>
      <c r="C196" s="1">
        <f t="shared" si="20"/>
        <v>65508</v>
      </c>
      <c r="D196" s="4">
        <f t="shared" si="21"/>
        <v>37.796923076923079</v>
      </c>
      <c r="E196" s="8">
        <f t="shared" si="22"/>
        <v>36.954450000000001</v>
      </c>
    </row>
    <row r="197" spans="1:5">
      <c r="A197" s="3">
        <v>196000</v>
      </c>
      <c r="B197" s="1">
        <f t="shared" si="16"/>
        <v>74124</v>
      </c>
      <c r="C197" s="1">
        <f t="shared" si="20"/>
        <v>65928</v>
      </c>
      <c r="D197" s="4">
        <f t="shared" si="21"/>
        <v>37.818367346938778</v>
      </c>
      <c r="E197" s="8">
        <f t="shared" si="22"/>
        <v>37.14396</v>
      </c>
    </row>
    <row r="198" spans="1:5">
      <c r="A198" s="3">
        <v>197000</v>
      </c>
      <c r="B198" s="1">
        <f t="shared" si="16"/>
        <v>74544</v>
      </c>
      <c r="C198" s="1">
        <f t="shared" si="20"/>
        <v>66348</v>
      </c>
      <c r="D198" s="4">
        <f t="shared" si="21"/>
        <v>37.839593908629439</v>
      </c>
      <c r="E198" s="8">
        <f t="shared" si="22"/>
        <v>37.333470000000005</v>
      </c>
    </row>
    <row r="199" spans="1:5">
      <c r="A199" s="3">
        <v>198000</v>
      </c>
      <c r="B199" s="1">
        <f t="shared" si="16"/>
        <v>74964</v>
      </c>
      <c r="C199" s="1">
        <f t="shared" si="20"/>
        <v>66768</v>
      </c>
      <c r="D199" s="4">
        <f t="shared" si="21"/>
        <v>37.860606060606059</v>
      </c>
      <c r="E199" s="8">
        <f t="shared" si="22"/>
        <v>37.522980000000004</v>
      </c>
    </row>
    <row r="200" spans="1:5">
      <c r="A200" s="3">
        <v>199000</v>
      </c>
      <c r="B200" s="1">
        <f t="shared" si="16"/>
        <v>75384</v>
      </c>
      <c r="C200" s="1">
        <f t="shared" si="20"/>
        <v>67188</v>
      </c>
      <c r="D200" s="4">
        <f t="shared" si="21"/>
        <v>37.881407035175883</v>
      </c>
      <c r="E200" s="8">
        <f t="shared" si="22"/>
        <v>37.712490000000003</v>
      </c>
    </row>
    <row r="201" spans="1:5">
      <c r="A201" s="3">
        <v>200000</v>
      </c>
      <c r="B201" s="1">
        <f t="shared" si="16"/>
        <v>75804</v>
      </c>
      <c r="C201" s="1">
        <f t="shared" si="20"/>
        <v>67608</v>
      </c>
      <c r="D201" s="4">
        <f t="shared" si="21"/>
        <v>37.902000000000001</v>
      </c>
      <c r="E201" s="8">
        <f t="shared" si="22"/>
        <v>37.902000000000001</v>
      </c>
    </row>
    <row r="202" spans="1:5">
      <c r="A202" s="3">
        <v>201000</v>
      </c>
      <c r="B202" s="2">
        <f t="shared" si="16"/>
        <v>76224</v>
      </c>
      <c r="C202" s="2">
        <f t="shared" si="20"/>
        <v>68028</v>
      </c>
      <c r="D202" s="4">
        <f t="shared" si="21"/>
        <v>37.92238805970149</v>
      </c>
      <c r="E202" s="8">
        <f t="shared" si="22"/>
        <v>38.09151</v>
      </c>
    </row>
  </sheetData>
  <phoneticPr fontId="0" type="noConversion"/>
  <conditionalFormatting sqref="D1">
    <cfRule type="expression" dxfId="1" priority="3" stopIfTrue="1">
      <formula>M1="s"</formula>
    </cfRule>
  </conditionalFormatting>
  <conditionalFormatting sqref="E1">
    <cfRule type="expression" dxfId="0" priority="4" stopIfTrue="1">
      <formula>M1="s"</formula>
    </cfRule>
  </conditionalFormatting>
  <pageMargins left="0.78740157499999996" right="0.78740157499999996" top="0.984251969" bottom="0.984251969" header="0.4921259845" footer="0.492125984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WF-Hütte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</dc:creator>
  <cp:lastModifiedBy>Notebook</cp:lastModifiedBy>
  <dcterms:created xsi:type="dcterms:W3CDTF">2010-04-11T13:39:26Z</dcterms:created>
  <dcterms:modified xsi:type="dcterms:W3CDTF">2014-08-04T19:10:07Z</dcterms:modified>
</cp:coreProperties>
</file>